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202300"/>
  <mc:AlternateContent xmlns:mc="http://schemas.openxmlformats.org/markup-compatibility/2006">
    <mc:Choice Requires="x15">
      <x15ac:absPath xmlns:x15ac="http://schemas.microsoft.com/office/spreadsheetml/2010/11/ac" url="K:\1112_統計調査課\12 生活統計担当\指007 毎月勤労統計調査\10 月報・年報\01作業用\"/>
    </mc:Choice>
  </mc:AlternateContent>
  <xr:revisionPtr revIDLastSave="0" documentId="13_ncr:1_{4BCC29D4-A537-4EE4-96E9-A7E5DE8603D7}" xr6:coauthVersionLast="47" xr6:coauthVersionMax="47" xr10:uidLastSave="{00000000-0000-0000-0000-000000000000}"/>
  <bookViews>
    <workbookView xWindow="-108" yWindow="-108" windowWidth="23256" windowHeight="12576" activeTab="6" xr2:uid="{2F6BE42A-6CD1-4843-9F25-FAF340A35F97}"/>
  </bookViews>
  <sheets>
    <sheet name="第１表 " sheetId="10" r:id="rId1"/>
    <sheet name="第２表 " sheetId="11" r:id="rId2"/>
    <sheet name="第３表 " sheetId="12" r:id="rId3"/>
    <sheet name="第４表 " sheetId="13" r:id="rId4"/>
    <sheet name="第５表 " sheetId="14" r:id="rId5"/>
    <sheet name="第５表(2)" sheetId="15" r:id="rId6"/>
    <sheet name="第６表 " sheetId="17" r:id="rId7"/>
    <sheet name="第７表 " sheetId="16" r:id="rId8"/>
    <sheet name="共通系列 " sheetId="18" r:id="rId9"/>
  </sheets>
  <externalReferences>
    <externalReference r:id="rId10"/>
    <externalReference r:id="rId11"/>
    <externalReference r:id="rId12"/>
  </externalReferences>
  <definedNames>
    <definedName name="_xlnm.Print_Area" localSheetId="8">'共通系列 '!$A$1:$L$38</definedName>
    <definedName name="_xlnm.Print_Area" localSheetId="0">'第１表 '!$B$1:$U$54</definedName>
    <definedName name="_xlnm.Print_Area" localSheetId="1">'第２表 '!$B$1:$U$54</definedName>
    <definedName name="_xlnm.Print_Area" localSheetId="2">'第３表 '!$B$1:$U$54</definedName>
    <definedName name="_xlnm.Print_Area" localSheetId="3">'第４表 '!$B$1:$T$56</definedName>
    <definedName name="_xlnm.Print_Area" localSheetId="4">'第５表 '!$B$2:$J$78</definedName>
    <definedName name="_xlnm.Print_Area" localSheetId="5">'第５表(2)'!$B$2:$P$84</definedName>
    <definedName name="_xlnm.Print_Area" localSheetId="6">'第６表 '!$B$1:$O$79</definedName>
    <definedName name="_xlnm.Print_Area" localSheetId="7">'第７表 '!$B$1:$P$78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1" i="18" l="1"/>
  <c r="E31" i="18" s="1"/>
  <c r="I31" i="18" s="1"/>
  <c r="A20" i="18"/>
  <c r="E20" i="18" s="1"/>
  <c r="I20" i="18" s="1"/>
  <c r="A19" i="18"/>
  <c r="E19" i="18" s="1"/>
  <c r="I19" i="18" s="1"/>
  <c r="A18" i="18"/>
  <c r="A36" i="18" s="1"/>
  <c r="E36" i="18" s="1"/>
  <c r="I36" i="18" s="1"/>
  <c r="A17" i="18"/>
  <c r="E17" i="18" s="1"/>
  <c r="I17" i="18" s="1"/>
  <c r="A16" i="18"/>
  <c r="E16" i="18" s="1"/>
  <c r="I16" i="18" s="1"/>
  <c r="E15" i="18"/>
  <c r="I15" i="18" s="1"/>
  <c r="A15" i="18"/>
  <c r="A33" i="18" s="1"/>
  <c r="E33" i="18" s="1"/>
  <c r="I33" i="18" s="1"/>
  <c r="E14" i="18"/>
  <c r="I14" i="18" s="1"/>
  <c r="A14" i="18"/>
  <c r="A32" i="18" s="1"/>
  <c r="E32" i="18" s="1"/>
  <c r="I32" i="18" s="1"/>
  <c r="E13" i="18"/>
  <c r="I13" i="18" s="1"/>
  <c r="A13" i="18"/>
  <c r="A12" i="18"/>
  <c r="E12" i="18" s="1"/>
  <c r="I12" i="18" s="1"/>
  <c r="A11" i="18"/>
  <c r="E11" i="18" s="1"/>
  <c r="I11" i="18" s="1"/>
  <c r="A10" i="18"/>
  <c r="A28" i="18" s="1"/>
  <c r="E28" i="18" s="1"/>
  <c r="I28" i="18" s="1"/>
  <c r="A9" i="18"/>
  <c r="E9" i="18" s="1"/>
  <c r="I9" i="18" s="1"/>
  <c r="A8" i="18"/>
  <c r="E8" i="18" s="1"/>
  <c r="I8" i="18" s="1"/>
  <c r="B2" i="17"/>
  <c r="B2" i="16"/>
  <c r="D84" i="15"/>
  <c r="B84" i="15"/>
  <c r="D83" i="15"/>
  <c r="B83" i="15"/>
  <c r="D82" i="15"/>
  <c r="B82" i="15"/>
  <c r="D81" i="15"/>
  <c r="B81" i="15"/>
  <c r="D80" i="15"/>
  <c r="B80" i="15"/>
  <c r="D79" i="15"/>
  <c r="B79" i="15"/>
  <c r="D78" i="15"/>
  <c r="B78" i="15"/>
  <c r="D77" i="15"/>
  <c r="B77" i="15"/>
  <c r="D76" i="15"/>
  <c r="B76" i="15"/>
  <c r="D75" i="15"/>
  <c r="B75" i="15"/>
  <c r="D74" i="15"/>
  <c r="B74" i="15"/>
  <c r="D73" i="15"/>
  <c r="B73" i="15"/>
  <c r="D72" i="15"/>
  <c r="B72" i="15"/>
  <c r="D71" i="15"/>
  <c r="B71" i="15"/>
  <c r="D70" i="15"/>
  <c r="B70" i="15"/>
  <c r="D69" i="15"/>
  <c r="B69" i="15"/>
  <c r="D68" i="15"/>
  <c r="B68" i="15"/>
  <c r="D67" i="15"/>
  <c r="B67" i="15"/>
  <c r="D66" i="15"/>
  <c r="B66" i="15"/>
  <c r="D65" i="15"/>
  <c r="B65" i="15"/>
  <c r="D64" i="15"/>
  <c r="B64" i="15"/>
  <c r="D63" i="15"/>
  <c r="B63" i="15"/>
  <c r="D62" i="15"/>
  <c r="B62" i="15"/>
  <c r="D61" i="15"/>
  <c r="B61" i="15"/>
  <c r="D60" i="15"/>
  <c r="B60" i="15"/>
  <c r="D59" i="15"/>
  <c r="B59" i="15"/>
  <c r="D58" i="15"/>
  <c r="B58" i="15"/>
  <c r="D57" i="15"/>
  <c r="B57" i="15"/>
  <c r="D56" i="15"/>
  <c r="B56" i="15"/>
  <c r="D55" i="15"/>
  <c r="B55" i="15"/>
  <c r="D54" i="15"/>
  <c r="B54" i="15"/>
  <c r="D53" i="15"/>
  <c r="B53" i="15"/>
  <c r="C3" i="15"/>
  <c r="D40" i="14"/>
  <c r="D78" i="14" s="1"/>
  <c r="B40" i="14"/>
  <c r="B78" i="14" s="1"/>
  <c r="D39" i="14"/>
  <c r="D77" i="14" s="1"/>
  <c r="B39" i="14"/>
  <c r="B77" i="14" s="1"/>
  <c r="D38" i="14"/>
  <c r="D76" i="14" s="1"/>
  <c r="B38" i="14"/>
  <c r="B76" i="14" s="1"/>
  <c r="D37" i="14"/>
  <c r="D75" i="14" s="1"/>
  <c r="B37" i="14"/>
  <c r="B75" i="14" s="1"/>
  <c r="D36" i="14"/>
  <c r="D74" i="14" s="1"/>
  <c r="B36" i="14"/>
  <c r="B74" i="14" s="1"/>
  <c r="D35" i="14"/>
  <c r="D73" i="14" s="1"/>
  <c r="B35" i="14"/>
  <c r="B73" i="14" s="1"/>
  <c r="D34" i="14"/>
  <c r="D72" i="14" s="1"/>
  <c r="B34" i="14"/>
  <c r="B72" i="14" s="1"/>
  <c r="D33" i="14"/>
  <c r="D71" i="14" s="1"/>
  <c r="B33" i="14"/>
  <c r="B71" i="14" s="1"/>
  <c r="D32" i="14"/>
  <c r="D70" i="14" s="1"/>
  <c r="B32" i="14"/>
  <c r="B70" i="14" s="1"/>
  <c r="D31" i="14"/>
  <c r="D69" i="14" s="1"/>
  <c r="B31" i="14"/>
  <c r="B69" i="14" s="1"/>
  <c r="D30" i="14"/>
  <c r="D68" i="14" s="1"/>
  <c r="B30" i="14"/>
  <c r="B68" i="14" s="1"/>
  <c r="D29" i="14"/>
  <c r="D67" i="14" s="1"/>
  <c r="B29" i="14"/>
  <c r="B67" i="14" s="1"/>
  <c r="D28" i="14"/>
  <c r="D66" i="14" s="1"/>
  <c r="B28" i="14"/>
  <c r="B66" i="14" s="1"/>
  <c r="D27" i="14"/>
  <c r="D65" i="14" s="1"/>
  <c r="B27" i="14"/>
  <c r="B65" i="14" s="1"/>
  <c r="D26" i="14"/>
  <c r="D64" i="14" s="1"/>
  <c r="B26" i="14"/>
  <c r="B64" i="14" s="1"/>
  <c r="D25" i="14"/>
  <c r="D63" i="14" s="1"/>
  <c r="B25" i="14"/>
  <c r="B63" i="14" s="1"/>
  <c r="D24" i="14"/>
  <c r="D62" i="14" s="1"/>
  <c r="B24" i="14"/>
  <c r="B62" i="14" s="1"/>
  <c r="D23" i="14"/>
  <c r="D61" i="14" s="1"/>
  <c r="B23" i="14"/>
  <c r="B61" i="14" s="1"/>
  <c r="D22" i="14"/>
  <c r="D60" i="14" s="1"/>
  <c r="B22" i="14"/>
  <c r="B60" i="14" s="1"/>
  <c r="D21" i="14"/>
  <c r="D59" i="14" s="1"/>
  <c r="B21" i="14"/>
  <c r="B59" i="14" s="1"/>
  <c r="D20" i="14"/>
  <c r="D58" i="14" s="1"/>
  <c r="B20" i="14"/>
  <c r="B58" i="14" s="1"/>
  <c r="D19" i="14"/>
  <c r="D57" i="14" s="1"/>
  <c r="B19" i="14"/>
  <c r="B57" i="14" s="1"/>
  <c r="D18" i="14"/>
  <c r="D56" i="14" s="1"/>
  <c r="B18" i="14"/>
  <c r="B56" i="14" s="1"/>
  <c r="D17" i="14"/>
  <c r="D55" i="14" s="1"/>
  <c r="B17" i="14"/>
  <c r="B55" i="14" s="1"/>
  <c r="D16" i="14"/>
  <c r="D54" i="14" s="1"/>
  <c r="B16" i="14"/>
  <c r="B54" i="14" s="1"/>
  <c r="D15" i="14"/>
  <c r="D53" i="14" s="1"/>
  <c r="B15" i="14"/>
  <c r="B53" i="14" s="1"/>
  <c r="D14" i="14"/>
  <c r="D52" i="14" s="1"/>
  <c r="B14" i="14"/>
  <c r="B52" i="14" s="1"/>
  <c r="D13" i="14"/>
  <c r="D51" i="14" s="1"/>
  <c r="B13" i="14"/>
  <c r="B51" i="14" s="1"/>
  <c r="D12" i="14"/>
  <c r="D50" i="14" s="1"/>
  <c r="B12" i="14"/>
  <c r="B50" i="14" s="1"/>
  <c r="D11" i="14"/>
  <c r="D49" i="14" s="1"/>
  <c r="B11" i="14"/>
  <c r="B49" i="14" s="1"/>
  <c r="D10" i="14"/>
  <c r="D48" i="14" s="1"/>
  <c r="B10" i="14"/>
  <c r="B48" i="14" s="1"/>
  <c r="D9" i="14"/>
  <c r="D47" i="14" s="1"/>
  <c r="B9" i="14"/>
  <c r="B47" i="14" s="1"/>
  <c r="B3" i="14"/>
  <c r="C54" i="13"/>
  <c r="B54" i="13"/>
  <c r="A54" i="13"/>
  <c r="C53" i="13"/>
  <c r="B53" i="13"/>
  <c r="A53" i="13"/>
  <c r="C52" i="13"/>
  <c r="B52" i="13"/>
  <c r="A52" i="13"/>
  <c r="C51" i="13"/>
  <c r="B51" i="13"/>
  <c r="A51" i="13"/>
  <c r="C50" i="13"/>
  <c r="B50" i="13"/>
  <c r="A50" i="13"/>
  <c r="C49" i="13"/>
  <c r="B49" i="13"/>
  <c r="A49" i="13"/>
  <c r="C48" i="13"/>
  <c r="B48" i="13"/>
  <c r="A48" i="13"/>
  <c r="I47" i="13"/>
  <c r="C47" i="13"/>
  <c r="B47" i="13"/>
  <c r="A47" i="13"/>
  <c r="C46" i="13"/>
  <c r="B46" i="13"/>
  <c r="A46" i="13"/>
  <c r="C45" i="13"/>
  <c r="B45" i="13"/>
  <c r="A45" i="13"/>
  <c r="C44" i="13"/>
  <c r="B44" i="13"/>
  <c r="A44" i="13"/>
  <c r="C43" i="13"/>
  <c r="B43" i="13"/>
  <c r="A43" i="13"/>
  <c r="C42" i="13"/>
  <c r="B42" i="13"/>
  <c r="A42" i="13"/>
  <c r="B41" i="13"/>
  <c r="A41" i="13"/>
  <c r="B40" i="13"/>
  <c r="A40" i="13"/>
  <c r="B39" i="13"/>
  <c r="A39" i="13"/>
  <c r="I38" i="13"/>
  <c r="B38" i="13"/>
  <c r="A38" i="13"/>
  <c r="B37" i="13"/>
  <c r="A37" i="13"/>
  <c r="B36" i="13"/>
  <c r="A36" i="13"/>
  <c r="A35" i="13"/>
  <c r="Q34" i="13"/>
  <c r="Q38" i="13" s="1"/>
  <c r="I34" i="13"/>
  <c r="S27" i="13"/>
  <c r="K27" i="13"/>
  <c r="C27" i="13"/>
  <c r="B27" i="13"/>
  <c r="A27" i="13"/>
  <c r="N26" i="13"/>
  <c r="F26" i="13"/>
  <c r="C26" i="13"/>
  <c r="B26" i="13"/>
  <c r="A26" i="13"/>
  <c r="I25" i="13"/>
  <c r="C25" i="13"/>
  <c r="B25" i="13"/>
  <c r="A25" i="13"/>
  <c r="Q25" i="13" s="1"/>
  <c r="L24" i="13"/>
  <c r="D24" i="13"/>
  <c r="C24" i="13"/>
  <c r="B24" i="13"/>
  <c r="A24" i="13"/>
  <c r="O23" i="13"/>
  <c r="G23" i="13"/>
  <c r="C23" i="13"/>
  <c r="B23" i="13"/>
  <c r="A23" i="13"/>
  <c r="R22" i="13"/>
  <c r="J22" i="13"/>
  <c r="C22" i="13"/>
  <c r="B22" i="13"/>
  <c r="A22" i="13"/>
  <c r="M21" i="13"/>
  <c r="E21" i="13"/>
  <c r="C21" i="13"/>
  <c r="B21" i="13"/>
  <c r="A21" i="13"/>
  <c r="C20" i="13"/>
  <c r="B20" i="13"/>
  <c r="A20" i="13"/>
  <c r="S19" i="13"/>
  <c r="K19" i="13"/>
  <c r="C19" i="13"/>
  <c r="B19" i="13"/>
  <c r="A19" i="13"/>
  <c r="N18" i="13"/>
  <c r="F18" i="13"/>
  <c r="C18" i="13"/>
  <c r="B18" i="13"/>
  <c r="A18" i="13"/>
  <c r="C17" i="13"/>
  <c r="B17" i="13"/>
  <c r="A17" i="13"/>
  <c r="Q17" i="13" s="1"/>
  <c r="L16" i="13"/>
  <c r="D16" i="13"/>
  <c r="C16" i="13"/>
  <c r="B16" i="13"/>
  <c r="A16" i="13"/>
  <c r="O15" i="13"/>
  <c r="G15" i="13"/>
  <c r="C15" i="13"/>
  <c r="B15" i="13"/>
  <c r="A15" i="13"/>
  <c r="R14" i="13"/>
  <c r="B14" i="13"/>
  <c r="A14" i="13"/>
  <c r="J14" i="13" s="1"/>
  <c r="L13" i="13"/>
  <c r="D13" i="13"/>
  <c r="B13" i="13"/>
  <c r="A13" i="13"/>
  <c r="N12" i="13"/>
  <c r="F12" i="13"/>
  <c r="B12" i="13"/>
  <c r="A12" i="13"/>
  <c r="P11" i="13"/>
  <c r="H11" i="13"/>
  <c r="B11" i="13"/>
  <c r="A11" i="13"/>
  <c r="R10" i="13"/>
  <c r="B10" i="13"/>
  <c r="A10" i="13"/>
  <c r="J10" i="13" s="1"/>
  <c r="L9" i="13"/>
  <c r="D9" i="13"/>
  <c r="B9" i="13"/>
  <c r="A9" i="13"/>
  <c r="N8" i="13"/>
  <c r="F8" i="13"/>
  <c r="B8" i="13"/>
  <c r="B35" i="13" s="1"/>
  <c r="A8" i="13"/>
  <c r="S7" i="13"/>
  <c r="S24" i="13" s="1"/>
  <c r="R7" i="13"/>
  <c r="R27" i="13" s="1"/>
  <c r="Q7" i="13"/>
  <c r="Q22" i="13" s="1"/>
  <c r="P7" i="13"/>
  <c r="P20" i="13" s="1"/>
  <c r="O7" i="13"/>
  <c r="O20" i="13" s="1"/>
  <c r="N7" i="13"/>
  <c r="N23" i="13" s="1"/>
  <c r="M7" i="13"/>
  <c r="M26" i="13" s="1"/>
  <c r="L7" i="13"/>
  <c r="L21" i="13" s="1"/>
  <c r="K7" i="13"/>
  <c r="K24" i="13" s="1"/>
  <c r="J7" i="13"/>
  <c r="J27" i="13" s="1"/>
  <c r="I7" i="13"/>
  <c r="I22" i="13" s="1"/>
  <c r="H7" i="13"/>
  <c r="G7" i="13"/>
  <c r="G20" i="13" s="1"/>
  <c r="F7" i="13"/>
  <c r="F23" i="13" s="1"/>
  <c r="E7" i="13"/>
  <c r="E26" i="13" s="1"/>
  <c r="D7" i="13"/>
  <c r="D21" i="13" s="1"/>
  <c r="T4" i="13"/>
  <c r="T31" i="13" s="1"/>
  <c r="S4" i="13"/>
  <c r="S31" i="13" s="1"/>
  <c r="B2" i="13"/>
  <c r="E10" i="18" l="1"/>
  <c r="I10" i="18" s="1"/>
  <c r="E18" i="18"/>
  <c r="I18" i="18" s="1"/>
  <c r="A26" i="18"/>
  <c r="E26" i="18" s="1"/>
  <c r="I26" i="18" s="1"/>
  <c r="A34" i="18"/>
  <c r="E34" i="18" s="1"/>
  <c r="I34" i="18" s="1"/>
  <c r="A29" i="18"/>
  <c r="E29" i="18" s="1"/>
  <c r="I29" i="18" s="1"/>
  <c r="A37" i="18"/>
  <c r="E37" i="18" s="1"/>
  <c r="I37" i="18" s="1"/>
  <c r="A27" i="18"/>
  <c r="E27" i="18" s="1"/>
  <c r="I27" i="18" s="1"/>
  <c r="A35" i="18"/>
  <c r="E35" i="18" s="1"/>
  <c r="I35" i="18" s="1"/>
  <c r="A30" i="18"/>
  <c r="E30" i="18" s="1"/>
  <c r="I30" i="18" s="1"/>
  <c r="A38" i="18"/>
  <c r="E38" i="18" s="1"/>
  <c r="I38" i="18" s="1"/>
  <c r="I17" i="13"/>
  <c r="H34" i="13"/>
  <c r="H25" i="13"/>
  <c r="H17" i="13"/>
  <c r="H22" i="13"/>
  <c r="H14" i="13"/>
  <c r="H10" i="13"/>
  <c r="H27" i="13"/>
  <c r="H19" i="13"/>
  <c r="H24" i="13"/>
  <c r="H16" i="13"/>
  <c r="H13" i="13"/>
  <c r="H9" i="13"/>
  <c r="H21" i="13"/>
  <c r="H26" i="13"/>
  <c r="H18" i="13"/>
  <c r="H12" i="13"/>
  <c r="H8" i="13"/>
  <c r="H23" i="13"/>
  <c r="H15" i="13"/>
  <c r="P34" i="13"/>
  <c r="P25" i="13"/>
  <c r="P17" i="13"/>
  <c r="P22" i="13"/>
  <c r="P14" i="13"/>
  <c r="P10" i="13"/>
  <c r="P27" i="13"/>
  <c r="P19" i="13"/>
  <c r="P24" i="13"/>
  <c r="P16" i="13"/>
  <c r="P13" i="13"/>
  <c r="P9" i="13"/>
  <c r="P21" i="13"/>
  <c r="P26" i="13"/>
  <c r="P18" i="13"/>
  <c r="P12" i="13"/>
  <c r="P8" i="13"/>
  <c r="P23" i="13"/>
  <c r="P15" i="13"/>
  <c r="I52" i="13"/>
  <c r="I44" i="13"/>
  <c r="I49" i="13"/>
  <c r="I41" i="13"/>
  <c r="I37" i="13"/>
  <c r="I54" i="13"/>
  <c r="I46" i="13"/>
  <c r="I51" i="13"/>
  <c r="I43" i="13"/>
  <c r="I40" i="13"/>
  <c r="I36" i="13"/>
  <c r="I48" i="13"/>
  <c r="I53" i="13"/>
  <c r="I45" i="13"/>
  <c r="I39" i="13"/>
  <c r="I35" i="13"/>
  <c r="I50" i="13"/>
  <c r="I42" i="13"/>
  <c r="Q52" i="13"/>
  <c r="Q44" i="13"/>
  <c r="Q49" i="13"/>
  <c r="Q41" i="13"/>
  <c r="Q37" i="13"/>
  <c r="Q54" i="13"/>
  <c r="Q46" i="13"/>
  <c r="Q51" i="13"/>
  <c r="Q43" i="13"/>
  <c r="Q40" i="13"/>
  <c r="Q36" i="13"/>
  <c r="Q48" i="13"/>
  <c r="Q53" i="13"/>
  <c r="Q45" i="13"/>
  <c r="Q39" i="13"/>
  <c r="Q35" i="13"/>
  <c r="Q50" i="13"/>
  <c r="Q42" i="13"/>
  <c r="Q47" i="13"/>
  <c r="H20" i="13"/>
  <c r="G8" i="13"/>
  <c r="O8" i="13"/>
  <c r="E9" i="13"/>
  <c r="M9" i="13"/>
  <c r="K10" i="13"/>
  <c r="S10" i="13"/>
  <c r="I11" i="13"/>
  <c r="Q11" i="13"/>
  <c r="G12" i="13"/>
  <c r="O12" i="13"/>
  <c r="E13" i="13"/>
  <c r="M13" i="13"/>
  <c r="K14" i="13"/>
  <c r="S14" i="13"/>
  <c r="E16" i="13"/>
  <c r="M16" i="13"/>
  <c r="J17" i="13"/>
  <c r="R17" i="13"/>
  <c r="G18" i="13"/>
  <c r="O18" i="13"/>
  <c r="D19" i="13"/>
  <c r="L19" i="13"/>
  <c r="I20" i="13"/>
  <c r="Q20" i="13"/>
  <c r="F21" i="13"/>
  <c r="N21" i="13"/>
  <c r="K22" i="13"/>
  <c r="S22" i="13"/>
  <c r="E24" i="13"/>
  <c r="M24" i="13"/>
  <c r="J25" i="13"/>
  <c r="R25" i="13"/>
  <c r="G26" i="13"/>
  <c r="O26" i="13"/>
  <c r="D27" i="13"/>
  <c r="L27" i="13"/>
  <c r="J34" i="13"/>
  <c r="R34" i="13"/>
  <c r="F9" i="13"/>
  <c r="N9" i="13"/>
  <c r="D10" i="13"/>
  <c r="L10" i="13"/>
  <c r="J11" i="13"/>
  <c r="R11" i="13"/>
  <c r="F13" i="13"/>
  <c r="N13" i="13"/>
  <c r="D14" i="13"/>
  <c r="L14" i="13"/>
  <c r="I15" i="13"/>
  <c r="Q15" i="13"/>
  <c r="F16" i="13"/>
  <c r="N16" i="13"/>
  <c r="K17" i="13"/>
  <c r="S17" i="13"/>
  <c r="E19" i="13"/>
  <c r="M19" i="13"/>
  <c r="J20" i="13"/>
  <c r="R20" i="13"/>
  <c r="G21" i="13"/>
  <c r="O21" i="13"/>
  <c r="D22" i="13"/>
  <c r="L22" i="13"/>
  <c r="I23" i="13"/>
  <c r="Q23" i="13"/>
  <c r="F24" i="13"/>
  <c r="N24" i="13"/>
  <c r="K25" i="13"/>
  <c r="S25" i="13"/>
  <c r="E27" i="13"/>
  <c r="M27" i="13"/>
  <c r="K34" i="13"/>
  <c r="S34" i="13"/>
  <c r="I8" i="13"/>
  <c r="Q8" i="13"/>
  <c r="G9" i="13"/>
  <c r="O9" i="13"/>
  <c r="E10" i="13"/>
  <c r="M10" i="13"/>
  <c r="K11" i="13"/>
  <c r="S11" i="13"/>
  <c r="I12" i="13"/>
  <c r="Q12" i="13"/>
  <c r="G13" i="13"/>
  <c r="O13" i="13"/>
  <c r="E14" i="13"/>
  <c r="M14" i="13"/>
  <c r="J15" i="13"/>
  <c r="R15" i="13"/>
  <c r="G16" i="13"/>
  <c r="O16" i="13"/>
  <c r="D17" i="13"/>
  <c r="L17" i="13"/>
  <c r="I18" i="13"/>
  <c r="Q18" i="13"/>
  <c r="F19" i="13"/>
  <c r="N19" i="13"/>
  <c r="K20" i="13"/>
  <c r="S20" i="13"/>
  <c r="E22" i="13"/>
  <c r="M22" i="13"/>
  <c r="J23" i="13"/>
  <c r="R23" i="13"/>
  <c r="G24" i="13"/>
  <c r="O24" i="13"/>
  <c r="D25" i="13"/>
  <c r="L25" i="13"/>
  <c r="I26" i="13"/>
  <c r="Q26" i="13"/>
  <c r="F27" i="13"/>
  <c r="N27" i="13"/>
  <c r="D34" i="13"/>
  <c r="L34" i="13"/>
  <c r="J8" i="13"/>
  <c r="R8" i="13"/>
  <c r="F10" i="13"/>
  <c r="N10" i="13"/>
  <c r="D11" i="13"/>
  <c r="L11" i="13"/>
  <c r="J12" i="13"/>
  <c r="R12" i="13"/>
  <c r="F14" i="13"/>
  <c r="N14" i="13"/>
  <c r="K15" i="13"/>
  <c r="S15" i="13"/>
  <c r="E17" i="13"/>
  <c r="M17" i="13"/>
  <c r="J18" i="13"/>
  <c r="R18" i="13"/>
  <c r="G19" i="13"/>
  <c r="O19" i="13"/>
  <c r="D20" i="13"/>
  <c r="L20" i="13"/>
  <c r="I21" i="13"/>
  <c r="Q21" i="13"/>
  <c r="F22" i="13"/>
  <c r="N22" i="13"/>
  <c r="K23" i="13"/>
  <c r="S23" i="13"/>
  <c r="E25" i="13"/>
  <c r="M25" i="13"/>
  <c r="J26" i="13"/>
  <c r="R26" i="13"/>
  <c r="G27" i="13"/>
  <c r="O27" i="13"/>
  <c r="E34" i="13"/>
  <c r="M34" i="13"/>
  <c r="K8" i="13"/>
  <c r="S8" i="13"/>
  <c r="I9" i="13"/>
  <c r="Q9" i="13"/>
  <c r="G10" i="13"/>
  <c r="O10" i="13"/>
  <c r="E11" i="13"/>
  <c r="M11" i="13"/>
  <c r="K12" i="13"/>
  <c r="S12" i="13"/>
  <c r="I13" i="13"/>
  <c r="Q13" i="13"/>
  <c r="G14" i="13"/>
  <c r="O14" i="13"/>
  <c r="D15" i="13"/>
  <c r="L15" i="13"/>
  <c r="I16" i="13"/>
  <c r="Q16" i="13"/>
  <c r="F17" i="13"/>
  <c r="N17" i="13"/>
  <c r="K18" i="13"/>
  <c r="S18" i="13"/>
  <c r="E20" i="13"/>
  <c r="M20" i="13"/>
  <c r="J21" i="13"/>
  <c r="R21" i="13"/>
  <c r="G22" i="13"/>
  <c r="O22" i="13"/>
  <c r="D23" i="13"/>
  <c r="L23" i="13"/>
  <c r="I24" i="13"/>
  <c r="Q24" i="13"/>
  <c r="F25" i="13"/>
  <c r="N25" i="13"/>
  <c r="K26" i="13"/>
  <c r="S26" i="13"/>
  <c r="F34" i="13"/>
  <c r="N34" i="13"/>
  <c r="D8" i="13"/>
  <c r="L8" i="13"/>
  <c r="J9" i="13"/>
  <c r="R9" i="13"/>
  <c r="F11" i="13"/>
  <c r="N11" i="13"/>
  <c r="D12" i="13"/>
  <c r="L12" i="13"/>
  <c r="J13" i="13"/>
  <c r="R13" i="13"/>
  <c r="E15" i="13"/>
  <c r="M15" i="13"/>
  <c r="J16" i="13"/>
  <c r="R16" i="13"/>
  <c r="G17" i="13"/>
  <c r="O17" i="13"/>
  <c r="D18" i="13"/>
  <c r="L18" i="13"/>
  <c r="I19" i="13"/>
  <c r="Q19" i="13"/>
  <c r="F20" i="13"/>
  <c r="N20" i="13"/>
  <c r="K21" i="13"/>
  <c r="S21" i="13"/>
  <c r="E23" i="13"/>
  <c r="M23" i="13"/>
  <c r="J24" i="13"/>
  <c r="R24" i="13"/>
  <c r="G25" i="13"/>
  <c r="O25" i="13"/>
  <c r="D26" i="13"/>
  <c r="L26" i="13"/>
  <c r="I27" i="13"/>
  <c r="Q27" i="13"/>
  <c r="G34" i="13"/>
  <c r="O34" i="13"/>
  <c r="E8" i="13"/>
  <c r="M8" i="13"/>
  <c r="K9" i="13"/>
  <c r="S9" i="13"/>
  <c r="I10" i="13"/>
  <c r="Q10" i="13"/>
  <c r="G11" i="13"/>
  <c r="O11" i="13"/>
  <c r="E12" i="13"/>
  <c r="M12" i="13"/>
  <c r="K13" i="13"/>
  <c r="S13" i="13"/>
  <c r="I14" i="13"/>
  <c r="Q14" i="13"/>
  <c r="F15" i="13"/>
  <c r="N15" i="13"/>
  <c r="K16" i="13"/>
  <c r="S16" i="13"/>
  <c r="E18" i="13"/>
  <c r="M18" i="13"/>
  <c r="J19" i="13"/>
  <c r="R19" i="13"/>
  <c r="C54" i="12"/>
  <c r="B54" i="12"/>
  <c r="A54" i="12"/>
  <c r="U54" i="12" s="1"/>
  <c r="U53" i="12"/>
  <c r="C53" i="12"/>
  <c r="B53" i="12"/>
  <c r="A53" i="12"/>
  <c r="T53" i="12" s="1"/>
  <c r="U52" i="12"/>
  <c r="T52" i="12"/>
  <c r="C52" i="12"/>
  <c r="B52" i="12"/>
  <c r="A52" i="12"/>
  <c r="U51" i="12"/>
  <c r="C51" i="12"/>
  <c r="B51" i="12"/>
  <c r="A51" i="12"/>
  <c r="T51" i="12" s="1"/>
  <c r="T50" i="12"/>
  <c r="C50" i="12"/>
  <c r="B50" i="12"/>
  <c r="A50" i="12"/>
  <c r="U50" i="12" s="1"/>
  <c r="T49" i="12"/>
  <c r="C49" i="12"/>
  <c r="B49" i="12"/>
  <c r="A49" i="12"/>
  <c r="U49" i="12" s="1"/>
  <c r="C48" i="12"/>
  <c r="B48" i="12"/>
  <c r="A48" i="12"/>
  <c r="U48" i="12" s="1"/>
  <c r="U47" i="12"/>
  <c r="C47" i="12"/>
  <c r="B47" i="12"/>
  <c r="A47" i="12"/>
  <c r="T47" i="12" s="1"/>
  <c r="C46" i="12"/>
  <c r="B46" i="12"/>
  <c r="A46" i="12"/>
  <c r="U46" i="12" s="1"/>
  <c r="U45" i="12"/>
  <c r="C45" i="12"/>
  <c r="B45" i="12"/>
  <c r="A45" i="12"/>
  <c r="T45" i="12" s="1"/>
  <c r="U44" i="12"/>
  <c r="T44" i="12"/>
  <c r="C44" i="12"/>
  <c r="B44" i="12"/>
  <c r="A44" i="12"/>
  <c r="U43" i="12"/>
  <c r="C43" i="12"/>
  <c r="B43" i="12"/>
  <c r="A43" i="12"/>
  <c r="T43" i="12" s="1"/>
  <c r="T42" i="12"/>
  <c r="C42" i="12"/>
  <c r="B42" i="12"/>
  <c r="A42" i="12"/>
  <c r="U42" i="12" s="1"/>
  <c r="T41" i="12"/>
  <c r="B41" i="12"/>
  <c r="A41" i="12"/>
  <c r="U41" i="12" s="1"/>
  <c r="U40" i="12"/>
  <c r="B40" i="12"/>
  <c r="A40" i="12"/>
  <c r="T40" i="12" s="1"/>
  <c r="T39" i="12"/>
  <c r="B39" i="12"/>
  <c r="A39" i="12"/>
  <c r="U39" i="12" s="1"/>
  <c r="U38" i="12"/>
  <c r="B38" i="12"/>
  <c r="A38" i="12"/>
  <c r="T38" i="12" s="1"/>
  <c r="T37" i="12"/>
  <c r="B37" i="12"/>
  <c r="A37" i="12"/>
  <c r="U37" i="12" s="1"/>
  <c r="U36" i="12"/>
  <c r="B36" i="12"/>
  <c r="A36" i="12"/>
  <c r="T36" i="12" s="1"/>
  <c r="T35" i="12"/>
  <c r="A35" i="12"/>
  <c r="U35" i="12" s="1"/>
  <c r="N34" i="12"/>
  <c r="M34" i="12"/>
  <c r="Q27" i="12"/>
  <c r="P27" i="12"/>
  <c r="C27" i="12"/>
  <c r="B27" i="12"/>
  <c r="A27" i="12"/>
  <c r="U27" i="12" s="1"/>
  <c r="U26" i="12"/>
  <c r="I26" i="12"/>
  <c r="C26" i="12"/>
  <c r="B26" i="12"/>
  <c r="A26" i="12"/>
  <c r="T26" i="12" s="1"/>
  <c r="R25" i="12"/>
  <c r="P25" i="12"/>
  <c r="C25" i="12"/>
  <c r="B25" i="12"/>
  <c r="A25" i="12"/>
  <c r="U25" i="12" s="1"/>
  <c r="U24" i="12"/>
  <c r="H24" i="12"/>
  <c r="G24" i="12"/>
  <c r="C24" i="12"/>
  <c r="B24" i="12"/>
  <c r="A24" i="12"/>
  <c r="T24" i="12" s="1"/>
  <c r="U23" i="12"/>
  <c r="T23" i="12"/>
  <c r="R23" i="12"/>
  <c r="P23" i="12"/>
  <c r="C23" i="12"/>
  <c r="B23" i="12"/>
  <c r="A23" i="12"/>
  <c r="U22" i="12"/>
  <c r="J22" i="12"/>
  <c r="I22" i="12"/>
  <c r="C22" i="12"/>
  <c r="B22" i="12"/>
  <c r="A22" i="12"/>
  <c r="T22" i="12" s="1"/>
  <c r="T21" i="12"/>
  <c r="R21" i="12"/>
  <c r="O21" i="12"/>
  <c r="C21" i="12"/>
  <c r="B21" i="12"/>
  <c r="A21" i="12"/>
  <c r="U21" i="12" s="1"/>
  <c r="T20" i="12"/>
  <c r="I20" i="12"/>
  <c r="C20" i="12"/>
  <c r="B20" i="12"/>
  <c r="A20" i="12"/>
  <c r="U20" i="12" s="1"/>
  <c r="Q19" i="12"/>
  <c r="P19" i="12"/>
  <c r="C19" i="12"/>
  <c r="B19" i="12"/>
  <c r="A19" i="12"/>
  <c r="U19" i="12" s="1"/>
  <c r="U18" i="12"/>
  <c r="I18" i="12"/>
  <c r="C18" i="12"/>
  <c r="B18" i="12"/>
  <c r="A18" i="12"/>
  <c r="T18" i="12" s="1"/>
  <c r="R17" i="12"/>
  <c r="P17" i="12"/>
  <c r="C17" i="12"/>
  <c r="B17" i="12"/>
  <c r="A17" i="12"/>
  <c r="U17" i="12" s="1"/>
  <c r="U16" i="12"/>
  <c r="H16" i="12"/>
  <c r="G16" i="12"/>
  <c r="C16" i="12"/>
  <c r="B16" i="12"/>
  <c r="A16" i="12"/>
  <c r="T16" i="12" s="1"/>
  <c r="U15" i="12"/>
  <c r="T15" i="12"/>
  <c r="R15" i="12"/>
  <c r="P15" i="12"/>
  <c r="C15" i="12"/>
  <c r="B15" i="12"/>
  <c r="A15" i="12"/>
  <c r="U14" i="12"/>
  <c r="J14" i="12"/>
  <c r="I14" i="12"/>
  <c r="B14" i="12"/>
  <c r="A14" i="12"/>
  <c r="T14" i="12" s="1"/>
  <c r="U13" i="12"/>
  <c r="Q13" i="12"/>
  <c r="N13" i="12"/>
  <c r="M13" i="12"/>
  <c r="B13" i="12"/>
  <c r="A13" i="12"/>
  <c r="T13" i="12" s="1"/>
  <c r="U12" i="12"/>
  <c r="G12" i="12"/>
  <c r="E12" i="12"/>
  <c r="B12" i="12"/>
  <c r="A12" i="12"/>
  <c r="T12" i="12" s="1"/>
  <c r="N11" i="12"/>
  <c r="M11" i="12"/>
  <c r="H11" i="12"/>
  <c r="F11" i="12"/>
  <c r="E11" i="12"/>
  <c r="B11" i="12"/>
  <c r="A11" i="12"/>
  <c r="T11" i="12" s="1"/>
  <c r="Q10" i="12"/>
  <c r="I10" i="12"/>
  <c r="B10" i="12"/>
  <c r="A10" i="12"/>
  <c r="P10" i="12" s="1"/>
  <c r="U9" i="12"/>
  <c r="T9" i="12"/>
  <c r="P9" i="12"/>
  <c r="N9" i="12"/>
  <c r="M9" i="12"/>
  <c r="H9" i="12"/>
  <c r="F9" i="12"/>
  <c r="E9" i="12"/>
  <c r="B9" i="12"/>
  <c r="A9" i="12"/>
  <c r="R8" i="12"/>
  <c r="Q8" i="12"/>
  <c r="J8" i="12"/>
  <c r="I8" i="12"/>
  <c r="B8" i="12"/>
  <c r="B35" i="12" s="1"/>
  <c r="A8" i="12"/>
  <c r="P8" i="12" s="1"/>
  <c r="S7" i="12"/>
  <c r="R7" i="12"/>
  <c r="R22" i="12" s="1"/>
  <c r="Q7" i="12"/>
  <c r="Q26" i="12" s="1"/>
  <c r="P7" i="12"/>
  <c r="P11" i="12" s="1"/>
  <c r="O7" i="12"/>
  <c r="O22" i="12" s="1"/>
  <c r="N7" i="12"/>
  <c r="M7" i="12"/>
  <c r="L7" i="12"/>
  <c r="L10" i="12" s="1"/>
  <c r="K7" i="12"/>
  <c r="J7" i="12"/>
  <c r="J25" i="12" s="1"/>
  <c r="I7" i="12"/>
  <c r="I27" i="12" s="1"/>
  <c r="H7" i="12"/>
  <c r="H27" i="12" s="1"/>
  <c r="G7" i="12"/>
  <c r="G11" i="12" s="1"/>
  <c r="F7" i="12"/>
  <c r="E7" i="12"/>
  <c r="D7" i="12"/>
  <c r="D10" i="12" s="1"/>
  <c r="U4" i="12"/>
  <c r="U31" i="12" s="1"/>
  <c r="B2" i="12"/>
  <c r="U54" i="11"/>
  <c r="C54" i="11"/>
  <c r="B54" i="11"/>
  <c r="A54" i="11"/>
  <c r="T54" i="11" s="1"/>
  <c r="T53" i="11"/>
  <c r="C53" i="11"/>
  <c r="B53" i="11"/>
  <c r="A53" i="11"/>
  <c r="U53" i="11" s="1"/>
  <c r="C52" i="11"/>
  <c r="B52" i="11"/>
  <c r="A52" i="11"/>
  <c r="U52" i="11" s="1"/>
  <c r="U51" i="11"/>
  <c r="T51" i="11"/>
  <c r="C51" i="11"/>
  <c r="B51" i="11"/>
  <c r="A51" i="11"/>
  <c r="C50" i="11"/>
  <c r="B50" i="11"/>
  <c r="A50" i="11"/>
  <c r="T49" i="11"/>
  <c r="C49" i="11"/>
  <c r="B49" i="11"/>
  <c r="A49" i="11"/>
  <c r="U49" i="11" s="1"/>
  <c r="T48" i="11"/>
  <c r="C48" i="11"/>
  <c r="B48" i="11"/>
  <c r="A48" i="11"/>
  <c r="U48" i="11" s="1"/>
  <c r="C47" i="11"/>
  <c r="B47" i="11"/>
  <c r="A47" i="11"/>
  <c r="T47" i="11" s="1"/>
  <c r="U46" i="11"/>
  <c r="C46" i="11"/>
  <c r="B46" i="11"/>
  <c r="A46" i="11"/>
  <c r="T46" i="11" s="1"/>
  <c r="U45" i="11"/>
  <c r="T45" i="11"/>
  <c r="H45" i="11"/>
  <c r="C45" i="11"/>
  <c r="B45" i="11"/>
  <c r="A45" i="11"/>
  <c r="C44" i="11"/>
  <c r="B44" i="11"/>
  <c r="A44" i="11"/>
  <c r="U44" i="11" s="1"/>
  <c r="C43" i="11"/>
  <c r="B43" i="11"/>
  <c r="A43" i="11"/>
  <c r="T43" i="11" s="1"/>
  <c r="C42" i="11"/>
  <c r="B42" i="11"/>
  <c r="A42" i="11"/>
  <c r="T41" i="11"/>
  <c r="B41" i="11"/>
  <c r="A41" i="11"/>
  <c r="U41" i="11" s="1"/>
  <c r="B40" i="11"/>
  <c r="A40" i="11"/>
  <c r="T40" i="11" s="1"/>
  <c r="T39" i="11"/>
  <c r="B39" i="11"/>
  <c r="A39" i="11"/>
  <c r="U39" i="11" s="1"/>
  <c r="U38" i="11"/>
  <c r="T38" i="11"/>
  <c r="B38" i="11"/>
  <c r="A38" i="11"/>
  <c r="T37" i="11"/>
  <c r="H37" i="11"/>
  <c r="B37" i="11"/>
  <c r="A37" i="11"/>
  <c r="U37" i="11" s="1"/>
  <c r="U36" i="11"/>
  <c r="T36" i="11"/>
  <c r="H36" i="11"/>
  <c r="B36" i="11"/>
  <c r="A36" i="11"/>
  <c r="T35" i="11"/>
  <c r="H35" i="11"/>
  <c r="A35" i="11"/>
  <c r="U35" i="11" s="1"/>
  <c r="P34" i="11"/>
  <c r="H34" i="11"/>
  <c r="H52" i="11" s="1"/>
  <c r="F34" i="11"/>
  <c r="F54" i="11" s="1"/>
  <c r="P27" i="11"/>
  <c r="N27" i="11"/>
  <c r="H27" i="11"/>
  <c r="E27" i="11"/>
  <c r="D27" i="11"/>
  <c r="C27" i="11"/>
  <c r="B27" i="11"/>
  <c r="A27" i="11"/>
  <c r="U27" i="11" s="1"/>
  <c r="P26" i="11"/>
  <c r="N26" i="11"/>
  <c r="H26" i="11"/>
  <c r="F26" i="11"/>
  <c r="C26" i="11"/>
  <c r="B26" i="11"/>
  <c r="A26" i="11"/>
  <c r="T26" i="11" s="1"/>
  <c r="U25" i="11"/>
  <c r="P25" i="11"/>
  <c r="O25" i="11"/>
  <c r="N25" i="11"/>
  <c r="H25" i="11"/>
  <c r="G25" i="11"/>
  <c r="F25" i="11"/>
  <c r="C25" i="11"/>
  <c r="B25" i="11"/>
  <c r="A25" i="11"/>
  <c r="T25" i="11" s="1"/>
  <c r="U24" i="11"/>
  <c r="T24" i="11"/>
  <c r="P24" i="11"/>
  <c r="O24" i="11"/>
  <c r="H24" i="11"/>
  <c r="G24" i="11"/>
  <c r="E24" i="11"/>
  <c r="C24" i="11"/>
  <c r="B24" i="11"/>
  <c r="A24" i="11"/>
  <c r="C23" i="11"/>
  <c r="B23" i="11"/>
  <c r="A23" i="11"/>
  <c r="U23" i="11" s="1"/>
  <c r="T22" i="11"/>
  <c r="I22" i="11"/>
  <c r="G22" i="11"/>
  <c r="C22" i="11"/>
  <c r="B22" i="11"/>
  <c r="A22" i="11"/>
  <c r="U22" i="11" s="1"/>
  <c r="L21" i="11"/>
  <c r="C21" i="11"/>
  <c r="B21" i="11"/>
  <c r="A21" i="11"/>
  <c r="U21" i="11" s="1"/>
  <c r="T20" i="11"/>
  <c r="H20" i="11"/>
  <c r="G20" i="11"/>
  <c r="C20" i="11"/>
  <c r="B20" i="11"/>
  <c r="A20" i="11"/>
  <c r="U20" i="11" s="1"/>
  <c r="U19" i="11"/>
  <c r="M19" i="11"/>
  <c r="L19" i="11"/>
  <c r="K19" i="11"/>
  <c r="H19" i="11"/>
  <c r="C19" i="11"/>
  <c r="B19" i="11"/>
  <c r="A19" i="11"/>
  <c r="P19" i="11" s="1"/>
  <c r="N18" i="11"/>
  <c r="C18" i="11"/>
  <c r="B18" i="11"/>
  <c r="A18" i="11"/>
  <c r="U18" i="11" s="1"/>
  <c r="U17" i="11"/>
  <c r="P17" i="11"/>
  <c r="N17" i="11"/>
  <c r="J17" i="11"/>
  <c r="H17" i="11"/>
  <c r="C17" i="11"/>
  <c r="B17" i="11"/>
  <c r="A17" i="11"/>
  <c r="T17" i="11" s="1"/>
  <c r="U16" i="11"/>
  <c r="T16" i="11"/>
  <c r="P16" i="11"/>
  <c r="O16" i="11"/>
  <c r="M16" i="11"/>
  <c r="L16" i="11"/>
  <c r="C16" i="11"/>
  <c r="B16" i="11"/>
  <c r="A16" i="11"/>
  <c r="U15" i="11"/>
  <c r="P15" i="11"/>
  <c r="D15" i="11"/>
  <c r="C15" i="11"/>
  <c r="B15" i="11"/>
  <c r="A15" i="11"/>
  <c r="L14" i="11"/>
  <c r="F14" i="11"/>
  <c r="E14" i="11"/>
  <c r="B14" i="11"/>
  <c r="A14" i="11"/>
  <c r="N14" i="11" s="1"/>
  <c r="P13" i="11"/>
  <c r="N13" i="11"/>
  <c r="M13" i="11"/>
  <c r="K13" i="11"/>
  <c r="B13" i="11"/>
  <c r="A13" i="11"/>
  <c r="N12" i="11"/>
  <c r="M12" i="11"/>
  <c r="B12" i="11"/>
  <c r="A12" i="11"/>
  <c r="T12" i="11" s="1"/>
  <c r="U11" i="11"/>
  <c r="P11" i="11"/>
  <c r="N11" i="11"/>
  <c r="H11" i="11"/>
  <c r="G11" i="11"/>
  <c r="F11" i="11"/>
  <c r="E11" i="11"/>
  <c r="B11" i="11"/>
  <c r="A11" i="11"/>
  <c r="T11" i="11" s="1"/>
  <c r="P10" i="11"/>
  <c r="O10" i="11"/>
  <c r="B10" i="11"/>
  <c r="A10" i="11"/>
  <c r="H10" i="11" s="1"/>
  <c r="U9" i="11"/>
  <c r="T9" i="11"/>
  <c r="S9" i="11"/>
  <c r="P9" i="11"/>
  <c r="O9" i="11"/>
  <c r="N9" i="11"/>
  <c r="M9" i="11"/>
  <c r="L9" i="11"/>
  <c r="K9" i="11"/>
  <c r="H9" i="11"/>
  <c r="G9" i="11"/>
  <c r="F9" i="11"/>
  <c r="B9" i="11"/>
  <c r="A9" i="11"/>
  <c r="S8" i="11"/>
  <c r="J8" i="11"/>
  <c r="I8" i="11"/>
  <c r="H8" i="11"/>
  <c r="B8" i="11"/>
  <c r="B35" i="11" s="1"/>
  <c r="A8" i="11"/>
  <c r="O8" i="11" s="1"/>
  <c r="S7" i="11"/>
  <c r="S19" i="11" s="1"/>
  <c r="R7" i="11"/>
  <c r="R10" i="11" s="1"/>
  <c r="Q7" i="11"/>
  <c r="Q10" i="11" s="1"/>
  <c r="P7" i="11"/>
  <c r="O7" i="11"/>
  <c r="O17" i="11" s="1"/>
  <c r="N7" i="11"/>
  <c r="M7" i="11"/>
  <c r="M17" i="11" s="1"/>
  <c r="L7" i="11"/>
  <c r="L22" i="11" s="1"/>
  <c r="K7" i="11"/>
  <c r="K17" i="11" s="1"/>
  <c r="J7" i="11"/>
  <c r="J22" i="11" s="1"/>
  <c r="I7" i="11"/>
  <c r="H7" i="11"/>
  <c r="G7" i="11"/>
  <c r="G15" i="11" s="1"/>
  <c r="F7" i="11"/>
  <c r="F27" i="11" s="1"/>
  <c r="E7" i="11"/>
  <c r="E25" i="11" s="1"/>
  <c r="D7" i="11"/>
  <c r="D12" i="11" s="1"/>
  <c r="U4" i="11"/>
  <c r="U31" i="11" s="1"/>
  <c r="B2" i="11"/>
  <c r="B52" i="10"/>
  <c r="B42" i="10"/>
  <c r="C27" i="10"/>
  <c r="B27" i="10" s="1"/>
  <c r="A27" i="10"/>
  <c r="A54" i="10" s="1"/>
  <c r="C26" i="10"/>
  <c r="A26" i="10"/>
  <c r="C25" i="10"/>
  <c r="B25" i="10" s="1"/>
  <c r="A25" i="10"/>
  <c r="T25" i="10" s="1"/>
  <c r="U24" i="10"/>
  <c r="C24" i="10"/>
  <c r="B24" i="10" s="1"/>
  <c r="A24" i="10"/>
  <c r="A51" i="10" s="1"/>
  <c r="J23" i="10"/>
  <c r="C23" i="10"/>
  <c r="C50" i="10" s="1"/>
  <c r="B23" i="10"/>
  <c r="A23" i="10"/>
  <c r="A50" i="10" s="1"/>
  <c r="U50" i="10" s="1"/>
  <c r="U22" i="10"/>
  <c r="C22" i="10"/>
  <c r="C49" i="10" s="1"/>
  <c r="A22" i="10"/>
  <c r="T22" i="10" s="1"/>
  <c r="J21" i="10"/>
  <c r="C21" i="10"/>
  <c r="C48" i="10" s="1"/>
  <c r="A21" i="10"/>
  <c r="Q20" i="10"/>
  <c r="C20" i="10"/>
  <c r="B20" i="10" s="1"/>
  <c r="A20" i="10"/>
  <c r="T20" i="10" s="1"/>
  <c r="T19" i="10"/>
  <c r="C19" i="10"/>
  <c r="A19" i="10"/>
  <c r="F18" i="10"/>
  <c r="C18" i="10"/>
  <c r="A18" i="10"/>
  <c r="U18" i="10" s="1"/>
  <c r="U17" i="10"/>
  <c r="C17" i="10"/>
  <c r="C44" i="10" s="1"/>
  <c r="B17" i="10"/>
  <c r="A17" i="10"/>
  <c r="T17" i="10" s="1"/>
  <c r="U16" i="10"/>
  <c r="T16" i="10"/>
  <c r="O16" i="10"/>
  <c r="C16" i="10"/>
  <c r="B16" i="10" s="1"/>
  <c r="A16" i="10"/>
  <c r="A43" i="10" s="1"/>
  <c r="D15" i="10"/>
  <c r="C15" i="10"/>
  <c r="C42" i="10" s="1"/>
  <c r="B15" i="10"/>
  <c r="A15" i="10"/>
  <c r="A42" i="10" s="1"/>
  <c r="U42" i="10" s="1"/>
  <c r="I14" i="10"/>
  <c r="B14" i="10"/>
  <c r="B41" i="10" s="1"/>
  <c r="A14" i="10"/>
  <c r="A41" i="10" s="1"/>
  <c r="U13" i="10"/>
  <c r="T13" i="10"/>
  <c r="B13" i="10"/>
  <c r="B40" i="10" s="1"/>
  <c r="A13" i="10"/>
  <c r="A40" i="10" s="1"/>
  <c r="T40" i="10" s="1"/>
  <c r="Q12" i="10"/>
  <c r="I12" i="10"/>
  <c r="B12" i="10"/>
  <c r="B39" i="10" s="1"/>
  <c r="A12" i="10"/>
  <c r="A39" i="10" s="1"/>
  <c r="N11" i="10"/>
  <c r="B11" i="10"/>
  <c r="B38" i="10" s="1"/>
  <c r="A11" i="10"/>
  <c r="A38" i="10" s="1"/>
  <c r="T38" i="10" s="1"/>
  <c r="B10" i="10"/>
  <c r="B37" i="10" s="1"/>
  <c r="A10" i="10"/>
  <c r="A37" i="10" s="1"/>
  <c r="N9" i="10"/>
  <c r="B9" i="10"/>
  <c r="B36" i="10" s="1"/>
  <c r="A9" i="10"/>
  <c r="A36" i="10" s="1"/>
  <c r="T36" i="10" s="1"/>
  <c r="B8" i="10"/>
  <c r="B35" i="10" s="1"/>
  <c r="A8" i="10"/>
  <c r="A35" i="10" s="1"/>
  <c r="S7" i="10"/>
  <c r="S13" i="10" s="1"/>
  <c r="R7" i="10"/>
  <c r="R24" i="10" s="1"/>
  <c r="Q7" i="10"/>
  <c r="Q26" i="10" s="1"/>
  <c r="P7" i="10"/>
  <c r="P23" i="10" s="1"/>
  <c r="O7" i="10"/>
  <c r="O23" i="10" s="1"/>
  <c r="N7" i="10"/>
  <c r="N19" i="10" s="1"/>
  <c r="M7" i="10"/>
  <c r="M17" i="10" s="1"/>
  <c r="L7" i="10"/>
  <c r="L16" i="10" s="1"/>
  <c r="K7" i="10"/>
  <c r="K14" i="10" s="1"/>
  <c r="J7" i="10"/>
  <c r="I7" i="10"/>
  <c r="I10" i="10" s="1"/>
  <c r="H7" i="10"/>
  <c r="H17" i="10" s="1"/>
  <c r="G7" i="10"/>
  <c r="G22" i="10" s="1"/>
  <c r="F7" i="10"/>
  <c r="F20" i="10" s="1"/>
  <c r="E7" i="10"/>
  <c r="E18" i="10" s="1"/>
  <c r="D7" i="10"/>
  <c r="D19" i="10" s="1"/>
  <c r="U4" i="10"/>
  <c r="U31" i="10" s="1"/>
  <c r="B2" i="10"/>
  <c r="G50" i="13" l="1"/>
  <c r="G42" i="13"/>
  <c r="G47" i="13"/>
  <c r="G38" i="13"/>
  <c r="G52" i="13"/>
  <c r="G44" i="13"/>
  <c r="G49" i="13"/>
  <c r="G41" i="13"/>
  <c r="G37" i="13"/>
  <c r="G53" i="13"/>
  <c r="G54" i="13"/>
  <c r="G46" i="13"/>
  <c r="G51" i="13"/>
  <c r="G43" i="13"/>
  <c r="G40" i="13"/>
  <c r="G36" i="13"/>
  <c r="G48" i="13"/>
  <c r="G39" i="13"/>
  <c r="G35" i="13"/>
  <c r="G45" i="13"/>
  <c r="M48" i="13"/>
  <c r="M53" i="13"/>
  <c r="M45" i="13"/>
  <c r="M39" i="13"/>
  <c r="M35" i="13"/>
  <c r="M50" i="13"/>
  <c r="M42" i="13"/>
  <c r="M51" i="13"/>
  <c r="M47" i="13"/>
  <c r="M38" i="13"/>
  <c r="M52" i="13"/>
  <c r="M44" i="13"/>
  <c r="M49" i="13"/>
  <c r="M41" i="13"/>
  <c r="M37" i="13"/>
  <c r="M54" i="13"/>
  <c r="M46" i="13"/>
  <c r="M40" i="13"/>
  <c r="M36" i="13"/>
  <c r="M43" i="13"/>
  <c r="E48" i="13"/>
  <c r="E53" i="13"/>
  <c r="E45" i="13"/>
  <c r="E39" i="13"/>
  <c r="E35" i="13"/>
  <c r="E50" i="13"/>
  <c r="E42" i="13"/>
  <c r="E47" i="13"/>
  <c r="E38" i="13"/>
  <c r="E52" i="13"/>
  <c r="E44" i="13"/>
  <c r="E51" i="13"/>
  <c r="E49" i="13"/>
  <c r="E41" i="13"/>
  <c r="E37" i="13"/>
  <c r="E54" i="13"/>
  <c r="E46" i="13"/>
  <c r="E40" i="13"/>
  <c r="E36" i="13"/>
  <c r="E43" i="13"/>
  <c r="N53" i="13"/>
  <c r="N45" i="13"/>
  <c r="N39" i="13"/>
  <c r="N35" i="13"/>
  <c r="N50" i="13"/>
  <c r="N42" i="13"/>
  <c r="N47" i="13"/>
  <c r="N38" i="13"/>
  <c r="N52" i="13"/>
  <c r="N44" i="13"/>
  <c r="N49" i="13"/>
  <c r="N41" i="13"/>
  <c r="N37" i="13"/>
  <c r="N54" i="13"/>
  <c r="N46" i="13"/>
  <c r="N51" i="13"/>
  <c r="N43" i="13"/>
  <c r="N40" i="13"/>
  <c r="N36" i="13"/>
  <c r="N48" i="13"/>
  <c r="L51" i="13"/>
  <c r="L43" i="13"/>
  <c r="L40" i="13"/>
  <c r="L36" i="13"/>
  <c r="L48" i="13"/>
  <c r="L53" i="13"/>
  <c r="L45" i="13"/>
  <c r="L39" i="13"/>
  <c r="L35" i="13"/>
  <c r="L54" i="13"/>
  <c r="L50" i="13"/>
  <c r="L42" i="13"/>
  <c r="L47" i="13"/>
  <c r="L38" i="13"/>
  <c r="L52" i="13"/>
  <c r="L44" i="13"/>
  <c r="L49" i="13"/>
  <c r="L41" i="13"/>
  <c r="L37" i="13"/>
  <c r="L46" i="13"/>
  <c r="S54" i="13"/>
  <c r="S46" i="13"/>
  <c r="S51" i="13"/>
  <c r="S43" i="13"/>
  <c r="S40" i="13"/>
  <c r="S36" i="13"/>
  <c r="S48" i="13"/>
  <c r="S53" i="13"/>
  <c r="S45" i="13"/>
  <c r="S39" i="13"/>
  <c r="S35" i="13"/>
  <c r="S50" i="13"/>
  <c r="S42" i="13"/>
  <c r="S47" i="13"/>
  <c r="S38" i="13"/>
  <c r="S52" i="13"/>
  <c r="S44" i="13"/>
  <c r="S49" i="13"/>
  <c r="S41" i="13"/>
  <c r="S37" i="13"/>
  <c r="P47" i="13"/>
  <c r="P38" i="13"/>
  <c r="P52" i="13"/>
  <c r="P44" i="13"/>
  <c r="P49" i="13"/>
  <c r="P41" i="13"/>
  <c r="P37" i="13"/>
  <c r="P50" i="13"/>
  <c r="P54" i="13"/>
  <c r="P46" i="13"/>
  <c r="P51" i="13"/>
  <c r="P43" i="13"/>
  <c r="P40" i="13"/>
  <c r="P36" i="13"/>
  <c r="P48" i="13"/>
  <c r="P53" i="13"/>
  <c r="P45" i="13"/>
  <c r="P39" i="13"/>
  <c r="P35" i="13"/>
  <c r="P42" i="13"/>
  <c r="F53" i="13"/>
  <c r="F45" i="13"/>
  <c r="F39" i="13"/>
  <c r="F35" i="13"/>
  <c r="F50" i="13"/>
  <c r="F42" i="13"/>
  <c r="F47" i="13"/>
  <c r="F38" i="13"/>
  <c r="F52" i="13"/>
  <c r="F44" i="13"/>
  <c r="F49" i="13"/>
  <c r="F41" i="13"/>
  <c r="F37" i="13"/>
  <c r="F54" i="13"/>
  <c r="F46" i="13"/>
  <c r="F51" i="13"/>
  <c r="F43" i="13"/>
  <c r="F40" i="13"/>
  <c r="F36" i="13"/>
  <c r="F48" i="13"/>
  <c r="D51" i="13"/>
  <c r="D43" i="13"/>
  <c r="D40" i="13"/>
  <c r="D36" i="13"/>
  <c r="D48" i="13"/>
  <c r="D53" i="13"/>
  <c r="D45" i="13"/>
  <c r="D39" i="13"/>
  <c r="D35" i="13"/>
  <c r="D50" i="13"/>
  <c r="D42" i="13"/>
  <c r="D47" i="13"/>
  <c r="D38" i="13"/>
  <c r="D54" i="13"/>
  <c r="D52" i="13"/>
  <c r="D44" i="13"/>
  <c r="D49" i="13"/>
  <c r="D41" i="13"/>
  <c r="D37" i="13"/>
  <c r="D46" i="13"/>
  <c r="K54" i="13"/>
  <c r="K46" i="13"/>
  <c r="K51" i="13"/>
  <c r="K43" i="13"/>
  <c r="K40" i="13"/>
  <c r="K36" i="13"/>
  <c r="K48" i="13"/>
  <c r="K53" i="13"/>
  <c r="K45" i="13"/>
  <c r="K39" i="13"/>
  <c r="K35" i="13"/>
  <c r="K50" i="13"/>
  <c r="K42" i="13"/>
  <c r="K47" i="13"/>
  <c r="K38" i="13"/>
  <c r="K52" i="13"/>
  <c r="K44" i="13"/>
  <c r="K49" i="13"/>
  <c r="K41" i="13"/>
  <c r="K37" i="13"/>
  <c r="O50" i="13"/>
  <c r="O42" i="13"/>
  <c r="O53" i="13"/>
  <c r="O47" i="13"/>
  <c r="O38" i="13"/>
  <c r="O52" i="13"/>
  <c r="O44" i="13"/>
  <c r="O49" i="13"/>
  <c r="O41" i="13"/>
  <c r="O37" i="13"/>
  <c r="O54" i="13"/>
  <c r="O46" i="13"/>
  <c r="O51" i="13"/>
  <c r="O43" i="13"/>
  <c r="O40" i="13"/>
  <c r="O36" i="13"/>
  <c r="O48" i="13"/>
  <c r="O45" i="13"/>
  <c r="O39" i="13"/>
  <c r="O35" i="13"/>
  <c r="R49" i="13"/>
  <c r="R41" i="13"/>
  <c r="R37" i="13"/>
  <c r="R54" i="13"/>
  <c r="R46" i="13"/>
  <c r="R51" i="13"/>
  <c r="R43" i="13"/>
  <c r="R40" i="13"/>
  <c r="R36" i="13"/>
  <c r="R48" i="13"/>
  <c r="R53" i="13"/>
  <c r="R45" i="13"/>
  <c r="R39" i="13"/>
  <c r="R35" i="13"/>
  <c r="R50" i="13"/>
  <c r="R42" i="13"/>
  <c r="R52" i="13"/>
  <c r="R47" i="13"/>
  <c r="R38" i="13"/>
  <c r="R44" i="13"/>
  <c r="J49" i="13"/>
  <c r="J41" i="13"/>
  <c r="J37" i="13"/>
  <c r="J54" i="13"/>
  <c r="J46" i="13"/>
  <c r="J51" i="13"/>
  <c r="J43" i="13"/>
  <c r="J40" i="13"/>
  <c r="J36" i="13"/>
  <c r="J48" i="13"/>
  <c r="J53" i="13"/>
  <c r="J45" i="13"/>
  <c r="J39" i="13"/>
  <c r="J35" i="13"/>
  <c r="J52" i="13"/>
  <c r="J50" i="13"/>
  <c r="J42" i="13"/>
  <c r="J47" i="13"/>
  <c r="J38" i="13"/>
  <c r="J44" i="13"/>
  <c r="H47" i="13"/>
  <c r="H38" i="13"/>
  <c r="H52" i="13"/>
  <c r="H44" i="13"/>
  <c r="H49" i="13"/>
  <c r="H41" i="13"/>
  <c r="H37" i="13"/>
  <c r="H54" i="13"/>
  <c r="H46" i="13"/>
  <c r="H50" i="13"/>
  <c r="H51" i="13"/>
  <c r="H43" i="13"/>
  <c r="H40" i="13"/>
  <c r="H36" i="13"/>
  <c r="H48" i="13"/>
  <c r="H53" i="13"/>
  <c r="H45" i="13"/>
  <c r="H39" i="13"/>
  <c r="H35" i="13"/>
  <c r="H42" i="13"/>
  <c r="E11" i="10"/>
  <c r="F9" i="10"/>
  <c r="N13" i="10"/>
  <c r="N17" i="10"/>
  <c r="B21" i="10"/>
  <c r="A49" i="10"/>
  <c r="U49" i="10" s="1"/>
  <c r="M9" i="10"/>
  <c r="M16" i="10"/>
  <c r="P17" i="10"/>
  <c r="I8" i="10"/>
  <c r="U9" i="10"/>
  <c r="F11" i="10"/>
  <c r="E15" i="10"/>
  <c r="T27" i="10"/>
  <c r="Q8" i="10"/>
  <c r="M11" i="10"/>
  <c r="O15" i="10"/>
  <c r="B22" i="10"/>
  <c r="H23" i="10"/>
  <c r="U40" i="10"/>
  <c r="E13" i="10"/>
  <c r="P15" i="10"/>
  <c r="P25" i="10"/>
  <c r="U11" i="10"/>
  <c r="F13" i="10"/>
  <c r="Q14" i="10"/>
  <c r="T15" i="10"/>
  <c r="H18" i="10"/>
  <c r="R22" i="10"/>
  <c r="U23" i="10"/>
  <c r="U25" i="10"/>
  <c r="T42" i="10"/>
  <c r="E9" i="10"/>
  <c r="Q10" i="10"/>
  <c r="M13" i="10"/>
  <c r="C47" i="10"/>
  <c r="K27" i="12"/>
  <c r="K19" i="12"/>
  <c r="K22" i="12"/>
  <c r="K14" i="12"/>
  <c r="K12" i="12"/>
  <c r="K23" i="12"/>
  <c r="K15" i="12"/>
  <c r="K21" i="12"/>
  <c r="M54" i="12"/>
  <c r="M46" i="12"/>
  <c r="M49" i="12"/>
  <c r="M41" i="12"/>
  <c r="M39" i="12"/>
  <c r="M37" i="12"/>
  <c r="M35" i="12"/>
  <c r="M50" i="12"/>
  <c r="M42" i="12"/>
  <c r="M48" i="12"/>
  <c r="K26" i="12"/>
  <c r="N49" i="12"/>
  <c r="N41" i="12"/>
  <c r="N39" i="12"/>
  <c r="N37" i="12"/>
  <c r="N35" i="12"/>
  <c r="N52" i="12"/>
  <c r="N44" i="12"/>
  <c r="N53" i="12"/>
  <c r="N45" i="12"/>
  <c r="N40" i="12"/>
  <c r="N38" i="12"/>
  <c r="N36" i="12"/>
  <c r="N51" i="12"/>
  <c r="N43" i="12"/>
  <c r="M40" i="12"/>
  <c r="N42" i="12"/>
  <c r="M44" i="12"/>
  <c r="N46" i="12"/>
  <c r="N48" i="12"/>
  <c r="N50" i="12"/>
  <c r="M52" i="12"/>
  <c r="S27" i="12"/>
  <c r="S19" i="12"/>
  <c r="S22" i="12"/>
  <c r="S14" i="12"/>
  <c r="S12" i="12"/>
  <c r="S23" i="12"/>
  <c r="S15" i="12"/>
  <c r="S21" i="12"/>
  <c r="E25" i="12"/>
  <c r="E17" i="12"/>
  <c r="E20" i="12"/>
  <c r="E21" i="12"/>
  <c r="E27" i="12"/>
  <c r="E19" i="12"/>
  <c r="M25" i="12"/>
  <c r="M17" i="12"/>
  <c r="M20" i="12"/>
  <c r="M21" i="12"/>
  <c r="M27" i="12"/>
  <c r="M19" i="12"/>
  <c r="K8" i="12"/>
  <c r="S8" i="12"/>
  <c r="G9" i="12"/>
  <c r="O9" i="12"/>
  <c r="K10" i="12"/>
  <c r="S10" i="12"/>
  <c r="I12" i="12"/>
  <c r="S13" i="12"/>
  <c r="M14" i="12"/>
  <c r="D15" i="12"/>
  <c r="K16" i="12"/>
  <c r="S17" i="12"/>
  <c r="M18" i="12"/>
  <c r="D19" i="12"/>
  <c r="T19" i="12"/>
  <c r="L20" i="12"/>
  <c r="D21" i="12"/>
  <c r="M22" i="12"/>
  <c r="D23" i="12"/>
  <c r="K24" i="12"/>
  <c r="S25" i="12"/>
  <c r="M26" i="12"/>
  <c r="D27" i="12"/>
  <c r="T27" i="12"/>
  <c r="Q34" i="12"/>
  <c r="F20" i="12"/>
  <c r="F23" i="12"/>
  <c r="F15" i="12"/>
  <c r="F24" i="12"/>
  <c r="F16" i="12"/>
  <c r="F22" i="12"/>
  <c r="F14" i="12"/>
  <c r="F12" i="12"/>
  <c r="N20" i="12"/>
  <c r="N23" i="12"/>
  <c r="N15" i="12"/>
  <c r="N24" i="12"/>
  <c r="N16" i="12"/>
  <c r="N22" i="12"/>
  <c r="N14" i="12"/>
  <c r="N12" i="12"/>
  <c r="D8" i="12"/>
  <c r="L8" i="12"/>
  <c r="T8" i="12"/>
  <c r="T10" i="12"/>
  <c r="Q11" i="12"/>
  <c r="J12" i="12"/>
  <c r="E13" i="12"/>
  <c r="O14" i="12"/>
  <c r="E15" i="12"/>
  <c r="M16" i="12"/>
  <c r="F17" i="12"/>
  <c r="N18" i="12"/>
  <c r="F19" i="12"/>
  <c r="O20" i="12"/>
  <c r="F21" i="12"/>
  <c r="E23" i="12"/>
  <c r="M24" i="12"/>
  <c r="F25" i="12"/>
  <c r="N26" i="12"/>
  <c r="F27" i="12"/>
  <c r="S34" i="12"/>
  <c r="M38" i="12"/>
  <c r="G23" i="12"/>
  <c r="G15" i="12"/>
  <c r="G34" i="12"/>
  <c r="G26" i="12"/>
  <c r="G18" i="12"/>
  <c r="G13" i="12"/>
  <c r="G27" i="12"/>
  <c r="G19" i="12"/>
  <c r="G25" i="12"/>
  <c r="G17" i="12"/>
  <c r="O23" i="12"/>
  <c r="O15" i="12"/>
  <c r="O34" i="12"/>
  <c r="O26" i="12"/>
  <c r="O18" i="12"/>
  <c r="O13" i="12"/>
  <c r="O11" i="12"/>
  <c r="O27" i="12"/>
  <c r="O19" i="12"/>
  <c r="O25" i="12"/>
  <c r="O17" i="12"/>
  <c r="E8" i="12"/>
  <c r="M8" i="12"/>
  <c r="U8" i="12"/>
  <c r="I9" i="12"/>
  <c r="Q9" i="12"/>
  <c r="E10" i="12"/>
  <c r="M10" i="12"/>
  <c r="U10" i="12"/>
  <c r="I11" i="12"/>
  <c r="S11" i="12"/>
  <c r="M12" i="12"/>
  <c r="F13" i="12"/>
  <c r="Q14" i="12"/>
  <c r="H15" i="12"/>
  <c r="O16" i="12"/>
  <c r="H17" i="12"/>
  <c r="Q18" i="12"/>
  <c r="H19" i="12"/>
  <c r="Q20" i="12"/>
  <c r="G21" i="12"/>
  <c r="Q22" i="12"/>
  <c r="H23" i="12"/>
  <c r="O24" i="12"/>
  <c r="H25" i="12"/>
  <c r="E34" i="12"/>
  <c r="M43" i="12"/>
  <c r="M47" i="12"/>
  <c r="T48" i="12"/>
  <c r="M51" i="12"/>
  <c r="M53" i="12"/>
  <c r="D22" i="12"/>
  <c r="D14" i="12"/>
  <c r="D12" i="12"/>
  <c r="D25" i="12"/>
  <c r="D17" i="12"/>
  <c r="D34" i="12"/>
  <c r="D26" i="12"/>
  <c r="D18" i="12"/>
  <c r="D13" i="12"/>
  <c r="D24" i="12"/>
  <c r="D16" i="12"/>
  <c r="K20" i="12"/>
  <c r="H34" i="12"/>
  <c r="H26" i="12"/>
  <c r="H18" i="12"/>
  <c r="H13" i="12"/>
  <c r="H21" i="12"/>
  <c r="H22" i="12"/>
  <c r="H14" i="12"/>
  <c r="H12" i="12"/>
  <c r="H20" i="12"/>
  <c r="P34" i="12"/>
  <c r="P26" i="12"/>
  <c r="P18" i="12"/>
  <c r="P13" i="12"/>
  <c r="P21" i="12"/>
  <c r="P22" i="12"/>
  <c r="P14" i="12"/>
  <c r="P12" i="12"/>
  <c r="P20" i="12"/>
  <c r="F8" i="12"/>
  <c r="N8" i="12"/>
  <c r="J9" i="12"/>
  <c r="R9" i="12"/>
  <c r="F10" i="12"/>
  <c r="N10" i="12"/>
  <c r="J11" i="12"/>
  <c r="U11" i="12"/>
  <c r="O12" i="12"/>
  <c r="I13" i="12"/>
  <c r="R14" i="12"/>
  <c r="J15" i="12"/>
  <c r="P16" i="12"/>
  <c r="J17" i="12"/>
  <c r="S18" i="12"/>
  <c r="I19" i="12"/>
  <c r="S20" i="12"/>
  <c r="J21" i="12"/>
  <c r="J23" i="12"/>
  <c r="P24" i="12"/>
  <c r="S26" i="12"/>
  <c r="F34" i="12"/>
  <c r="M36" i="12"/>
  <c r="M45" i="12"/>
  <c r="N47" i="12"/>
  <c r="L22" i="12"/>
  <c r="L14" i="12"/>
  <c r="L12" i="12"/>
  <c r="L25" i="12"/>
  <c r="L17" i="12"/>
  <c r="L34" i="12"/>
  <c r="L26" i="12"/>
  <c r="L18" i="12"/>
  <c r="L13" i="12"/>
  <c r="L24" i="12"/>
  <c r="L16" i="12"/>
  <c r="J10" i="12"/>
  <c r="R10" i="12"/>
  <c r="K18" i="12"/>
  <c r="I21" i="12"/>
  <c r="I24" i="12"/>
  <c r="I16" i="12"/>
  <c r="I25" i="12"/>
  <c r="I17" i="12"/>
  <c r="I23" i="12"/>
  <c r="I15" i="12"/>
  <c r="Q21" i="12"/>
  <c r="Q24" i="12"/>
  <c r="Q16" i="12"/>
  <c r="Q25" i="12"/>
  <c r="Q17" i="12"/>
  <c r="Q23" i="12"/>
  <c r="Q15" i="12"/>
  <c r="G8" i="12"/>
  <c r="O8" i="12"/>
  <c r="K9" i="12"/>
  <c r="S9" i="12"/>
  <c r="G10" i="12"/>
  <c r="O10" i="12"/>
  <c r="K11" i="12"/>
  <c r="Q12" i="12"/>
  <c r="K13" i="12"/>
  <c r="E14" i="12"/>
  <c r="L15" i="12"/>
  <c r="S16" i="12"/>
  <c r="K17" i="12"/>
  <c r="E18" i="12"/>
  <c r="L19" i="12"/>
  <c r="D20" i="12"/>
  <c r="L21" i="12"/>
  <c r="E22" i="12"/>
  <c r="L23" i="12"/>
  <c r="S24" i="12"/>
  <c r="K25" i="12"/>
  <c r="E26" i="12"/>
  <c r="L27" i="12"/>
  <c r="I34" i="12"/>
  <c r="N54" i="12"/>
  <c r="J24" i="12"/>
  <c r="J16" i="12"/>
  <c r="J27" i="12"/>
  <c r="J19" i="12"/>
  <c r="J20" i="12"/>
  <c r="J34" i="12"/>
  <c r="J26" i="12"/>
  <c r="J18" i="12"/>
  <c r="J13" i="12"/>
  <c r="R24" i="12"/>
  <c r="R16" i="12"/>
  <c r="R27" i="12"/>
  <c r="R19" i="12"/>
  <c r="R20" i="12"/>
  <c r="R34" i="12"/>
  <c r="R26" i="12"/>
  <c r="R18" i="12"/>
  <c r="R13" i="12"/>
  <c r="R11" i="12"/>
  <c r="H8" i="12"/>
  <c r="D9" i="12"/>
  <c r="L9" i="12"/>
  <c r="H10" i="12"/>
  <c r="D11" i="12"/>
  <c r="L11" i="12"/>
  <c r="R12" i="12"/>
  <c r="G14" i="12"/>
  <c r="M15" i="12"/>
  <c r="E16" i="12"/>
  <c r="N17" i="12"/>
  <c r="F18" i="12"/>
  <c r="N19" i="12"/>
  <c r="G20" i="12"/>
  <c r="N21" i="12"/>
  <c r="G22" i="12"/>
  <c r="M23" i="12"/>
  <c r="E24" i="12"/>
  <c r="N25" i="12"/>
  <c r="F26" i="12"/>
  <c r="N27" i="12"/>
  <c r="K34" i="12"/>
  <c r="T17" i="12"/>
  <c r="T25" i="12"/>
  <c r="T46" i="12"/>
  <c r="T54" i="12"/>
  <c r="I24" i="11"/>
  <c r="I16" i="11"/>
  <c r="I25" i="11"/>
  <c r="I17" i="11"/>
  <c r="I15" i="11"/>
  <c r="I12" i="11"/>
  <c r="I14" i="11"/>
  <c r="I13" i="11"/>
  <c r="I11" i="11"/>
  <c r="I9" i="11"/>
  <c r="I27" i="11"/>
  <c r="I26" i="11"/>
  <c r="I34" i="11"/>
  <c r="S21" i="11"/>
  <c r="R23" i="11"/>
  <c r="Q34" i="11"/>
  <c r="P50" i="11"/>
  <c r="P42" i="11"/>
  <c r="P53" i="11"/>
  <c r="P51" i="11"/>
  <c r="P43" i="11"/>
  <c r="P54" i="11"/>
  <c r="P46" i="11"/>
  <c r="P35" i="11"/>
  <c r="P45" i="11"/>
  <c r="P37" i="11"/>
  <c r="P36" i="11"/>
  <c r="P52" i="11"/>
  <c r="P44" i="11"/>
  <c r="P39" i="11"/>
  <c r="P38" i="11"/>
  <c r="P41" i="11"/>
  <c r="P40" i="11"/>
  <c r="P47" i="11"/>
  <c r="P49" i="11"/>
  <c r="P48" i="11"/>
  <c r="O12" i="11"/>
  <c r="J27" i="11"/>
  <c r="J19" i="11"/>
  <c r="J20" i="11"/>
  <c r="J14" i="11"/>
  <c r="J13" i="11"/>
  <c r="J11" i="11"/>
  <c r="J9" i="11"/>
  <c r="J24" i="11"/>
  <c r="J26" i="11"/>
  <c r="J25" i="11"/>
  <c r="J34" i="11"/>
  <c r="K8" i="11"/>
  <c r="D9" i="11"/>
  <c r="G10" i="11"/>
  <c r="U12" i="11"/>
  <c r="M14" i="11"/>
  <c r="E15" i="11"/>
  <c r="I20" i="11"/>
  <c r="T21" i="11"/>
  <c r="E23" i="11"/>
  <c r="T23" i="11"/>
  <c r="M27" i="11"/>
  <c r="U42" i="11"/>
  <c r="T42" i="11"/>
  <c r="T44" i="11"/>
  <c r="T18" i="11"/>
  <c r="P18" i="11"/>
  <c r="Q24" i="11"/>
  <c r="Q16" i="11"/>
  <c r="Q25" i="11"/>
  <c r="Q17" i="11"/>
  <c r="Q21" i="11"/>
  <c r="Q19" i="11"/>
  <c r="Q18" i="11"/>
  <c r="Q9" i="11"/>
  <c r="Q15" i="11"/>
  <c r="Q12" i="11"/>
  <c r="Q11" i="11"/>
  <c r="Q27" i="11"/>
  <c r="R27" i="11"/>
  <c r="R19" i="11"/>
  <c r="R20" i="11"/>
  <c r="R18" i="11"/>
  <c r="R17" i="11"/>
  <c r="R9" i="11"/>
  <c r="R16" i="11"/>
  <c r="R15" i="11"/>
  <c r="R12" i="11"/>
  <c r="R11" i="11"/>
  <c r="R14" i="11"/>
  <c r="R13" i="11"/>
  <c r="R26" i="11"/>
  <c r="R25" i="11"/>
  <c r="R34" i="11"/>
  <c r="K22" i="11"/>
  <c r="K14" i="11"/>
  <c r="K12" i="11"/>
  <c r="K23" i="11"/>
  <c r="K15" i="11"/>
  <c r="K27" i="11"/>
  <c r="K26" i="11"/>
  <c r="K25" i="11"/>
  <c r="K34" i="11"/>
  <c r="K24" i="11"/>
  <c r="S22" i="11"/>
  <c r="S14" i="11"/>
  <c r="S12" i="11"/>
  <c r="S23" i="11"/>
  <c r="S15" i="11"/>
  <c r="S16" i="11"/>
  <c r="S11" i="11"/>
  <c r="S25" i="11"/>
  <c r="S13" i="11"/>
  <c r="S26" i="11"/>
  <c r="S27" i="11"/>
  <c r="S34" i="11"/>
  <c r="E9" i="11"/>
  <c r="S10" i="11"/>
  <c r="K11" i="11"/>
  <c r="T13" i="11"/>
  <c r="U13" i="11"/>
  <c r="H13" i="11"/>
  <c r="Q13" i="11"/>
  <c r="J15" i="11"/>
  <c r="I18" i="11"/>
  <c r="T19" i="11"/>
  <c r="K20" i="11"/>
  <c r="G21" i="11"/>
  <c r="Q22" i="11"/>
  <c r="G23" i="11"/>
  <c r="Q26" i="11"/>
  <c r="U10" i="11"/>
  <c r="T10" i="11"/>
  <c r="Q23" i="11"/>
  <c r="D25" i="11"/>
  <c r="D17" i="11"/>
  <c r="D34" i="11"/>
  <c r="D26" i="11"/>
  <c r="D18" i="11"/>
  <c r="D13" i="11"/>
  <c r="D23" i="11"/>
  <c r="D22" i="11"/>
  <c r="D21" i="11"/>
  <c r="D20" i="11"/>
  <c r="D19" i="11"/>
  <c r="D10" i="11"/>
  <c r="D8" i="11"/>
  <c r="L25" i="11"/>
  <c r="L17" i="11"/>
  <c r="L34" i="11"/>
  <c r="L26" i="11"/>
  <c r="L18" i="11"/>
  <c r="L13" i="11"/>
  <c r="L27" i="11"/>
  <c r="L24" i="11"/>
  <c r="L23" i="11"/>
  <c r="L10" i="11"/>
  <c r="L8" i="11"/>
  <c r="U8" i="11"/>
  <c r="T8" i="11"/>
  <c r="P8" i="11"/>
  <c r="E12" i="11"/>
  <c r="J18" i="11"/>
  <c r="L20" i="11"/>
  <c r="I21" i="11"/>
  <c r="R22" i="11"/>
  <c r="H23" i="11"/>
  <c r="R24" i="11"/>
  <c r="U40" i="11"/>
  <c r="U43" i="11"/>
  <c r="S18" i="11"/>
  <c r="E20" i="11"/>
  <c r="E21" i="11"/>
  <c r="E22" i="11"/>
  <c r="E19" i="11"/>
  <c r="E10" i="11"/>
  <c r="E8" i="11"/>
  <c r="E18" i="11"/>
  <c r="E17" i="11"/>
  <c r="E16" i="11"/>
  <c r="M20" i="11"/>
  <c r="M21" i="11"/>
  <c r="M26" i="11"/>
  <c r="M25" i="11"/>
  <c r="M24" i="11"/>
  <c r="M23" i="11"/>
  <c r="M34" i="11"/>
  <c r="M10" i="11"/>
  <c r="M8" i="11"/>
  <c r="M22" i="11"/>
  <c r="Q8" i="11"/>
  <c r="J10" i="11"/>
  <c r="M11" i="11"/>
  <c r="J12" i="11"/>
  <c r="E13" i="11"/>
  <c r="Q14" i="11"/>
  <c r="M15" i="11"/>
  <c r="J16" i="11"/>
  <c r="I23" i="11"/>
  <c r="S24" i="11"/>
  <c r="E34" i="11"/>
  <c r="P23" i="11"/>
  <c r="R21" i="11"/>
  <c r="I10" i="11"/>
  <c r="L11" i="11"/>
  <c r="U14" i="11"/>
  <c r="T14" i="11"/>
  <c r="O14" i="11"/>
  <c r="L15" i="11"/>
  <c r="D16" i="11"/>
  <c r="K18" i="11"/>
  <c r="Q20" i="11"/>
  <c r="J21" i="11"/>
  <c r="G8" i="11"/>
  <c r="R8" i="11"/>
  <c r="K10" i="11"/>
  <c r="D11" i="11"/>
  <c r="L12" i="11"/>
  <c r="F13" i="11"/>
  <c r="D14" i="11"/>
  <c r="T15" i="11"/>
  <c r="H15" i="11"/>
  <c r="O15" i="11"/>
  <c r="K16" i="11"/>
  <c r="S17" i="11"/>
  <c r="M18" i="11"/>
  <c r="I19" i="11"/>
  <c r="S20" i="11"/>
  <c r="K21" i="11"/>
  <c r="F22" i="11"/>
  <c r="J23" i="11"/>
  <c r="D24" i="11"/>
  <c r="E26" i="11"/>
  <c r="F52" i="11"/>
  <c r="F44" i="11"/>
  <c r="F53" i="11"/>
  <c r="F45" i="11"/>
  <c r="F40" i="11"/>
  <c r="F38" i="11"/>
  <c r="F36" i="11"/>
  <c r="F48" i="11"/>
  <c r="F50" i="11"/>
  <c r="F46" i="11"/>
  <c r="F35" i="11"/>
  <c r="F37" i="11"/>
  <c r="F47" i="11"/>
  <c r="F43" i="11"/>
  <c r="F39" i="11"/>
  <c r="F51" i="11"/>
  <c r="F42" i="11"/>
  <c r="F41" i="11"/>
  <c r="F49" i="11"/>
  <c r="H50" i="11"/>
  <c r="H42" i="11"/>
  <c r="H53" i="11"/>
  <c r="H51" i="11"/>
  <c r="H43" i="11"/>
  <c r="H54" i="11"/>
  <c r="H46" i="11"/>
  <c r="H48" i="11"/>
  <c r="H49" i="11"/>
  <c r="U50" i="11"/>
  <c r="T50" i="11"/>
  <c r="F23" i="11"/>
  <c r="F15" i="11"/>
  <c r="F24" i="11"/>
  <c r="F16" i="11"/>
  <c r="N23" i="11"/>
  <c r="N15" i="11"/>
  <c r="N24" i="11"/>
  <c r="N16" i="11"/>
  <c r="F12" i="11"/>
  <c r="G14" i="11"/>
  <c r="N19" i="11"/>
  <c r="N20" i="11"/>
  <c r="N21" i="11"/>
  <c r="U26" i="11"/>
  <c r="T27" i="11"/>
  <c r="G34" i="11"/>
  <c r="G26" i="11"/>
  <c r="G18" i="11"/>
  <c r="G13" i="11"/>
  <c r="G27" i="11"/>
  <c r="G19" i="11"/>
  <c r="O34" i="11"/>
  <c r="O26" i="11"/>
  <c r="O18" i="11"/>
  <c r="O13" i="11"/>
  <c r="O11" i="11"/>
  <c r="O27" i="11"/>
  <c r="O19" i="11"/>
  <c r="G12" i="11"/>
  <c r="G16" i="11"/>
  <c r="F17" i="11"/>
  <c r="H40" i="11"/>
  <c r="H41" i="11"/>
  <c r="H47" i="11"/>
  <c r="U47" i="11"/>
  <c r="F18" i="11"/>
  <c r="O20" i="11"/>
  <c r="O21" i="11"/>
  <c r="N22" i="11"/>
  <c r="H21" i="11"/>
  <c r="H22" i="11"/>
  <c r="H14" i="11"/>
  <c r="H12" i="11"/>
  <c r="P21" i="11"/>
  <c r="P22" i="11"/>
  <c r="P14" i="11"/>
  <c r="P12" i="11"/>
  <c r="F8" i="11"/>
  <c r="N8" i="11"/>
  <c r="F10" i="11"/>
  <c r="N10" i="11"/>
  <c r="H16" i="11"/>
  <c r="G17" i="11"/>
  <c r="H18" i="11"/>
  <c r="F19" i="11"/>
  <c r="F20" i="11"/>
  <c r="P20" i="11"/>
  <c r="F21" i="11"/>
  <c r="O22" i="11"/>
  <c r="O23" i="11"/>
  <c r="N34" i="11"/>
  <c r="H38" i="11"/>
  <c r="H39" i="11"/>
  <c r="H44" i="11"/>
  <c r="T52" i="11"/>
  <c r="U37" i="10"/>
  <c r="T37" i="10"/>
  <c r="J10" i="10"/>
  <c r="R10" i="10"/>
  <c r="U39" i="10"/>
  <c r="T39" i="10"/>
  <c r="U41" i="10"/>
  <c r="T41" i="10"/>
  <c r="R14" i="10"/>
  <c r="D20" i="10"/>
  <c r="I24" i="10"/>
  <c r="I16" i="10"/>
  <c r="I27" i="10"/>
  <c r="I22" i="10"/>
  <c r="I25" i="10"/>
  <c r="I17" i="10"/>
  <c r="I23" i="10"/>
  <c r="I34" i="10"/>
  <c r="K9" i="10"/>
  <c r="S9" i="10"/>
  <c r="G10" i="10"/>
  <c r="O10" i="10"/>
  <c r="K11" i="10"/>
  <c r="G12" i="10"/>
  <c r="K13" i="10"/>
  <c r="G14" i="10"/>
  <c r="O14" i="10"/>
  <c r="L15" i="10"/>
  <c r="T43" i="10"/>
  <c r="U43" i="10"/>
  <c r="K16" i="10"/>
  <c r="K17" i="10"/>
  <c r="B45" i="10"/>
  <c r="B18" i="10"/>
  <c r="C45" i="10"/>
  <c r="P18" i="10"/>
  <c r="H19" i="10"/>
  <c r="N20" i="10"/>
  <c r="G21" i="10"/>
  <c r="M22" i="10"/>
  <c r="E23" i="10"/>
  <c r="M25" i="10"/>
  <c r="U36" i="10"/>
  <c r="S27" i="10"/>
  <c r="S22" i="10"/>
  <c r="S25" i="10"/>
  <c r="S20" i="10"/>
  <c r="S23" i="10"/>
  <c r="S15" i="10"/>
  <c r="S21" i="10"/>
  <c r="S18" i="10"/>
  <c r="K34" i="10"/>
  <c r="J12" i="10"/>
  <c r="J14" i="10"/>
  <c r="L19" i="10"/>
  <c r="Q24" i="10"/>
  <c r="Q16" i="10"/>
  <c r="Q27" i="10"/>
  <c r="Q22" i="10"/>
  <c r="Q25" i="10"/>
  <c r="Q17" i="10"/>
  <c r="Q23" i="10"/>
  <c r="Q34" i="10"/>
  <c r="G8" i="10"/>
  <c r="O8" i="10"/>
  <c r="S11" i="10"/>
  <c r="O12" i="10"/>
  <c r="J27" i="10"/>
  <c r="J19" i="10"/>
  <c r="J25" i="10"/>
  <c r="J20" i="10"/>
  <c r="J34" i="10"/>
  <c r="J26" i="10"/>
  <c r="J18" i="10"/>
  <c r="R27" i="10"/>
  <c r="R19" i="10"/>
  <c r="R25" i="10"/>
  <c r="R20" i="10"/>
  <c r="R34" i="10"/>
  <c r="R26" i="10"/>
  <c r="R18" i="10"/>
  <c r="H8" i="10"/>
  <c r="P8" i="10"/>
  <c r="D9" i="10"/>
  <c r="L9" i="10"/>
  <c r="T9" i="10"/>
  <c r="H10" i="10"/>
  <c r="P10" i="10"/>
  <c r="D11" i="10"/>
  <c r="L11" i="10"/>
  <c r="T11" i="10"/>
  <c r="H12" i="10"/>
  <c r="P12" i="10"/>
  <c r="D13" i="10"/>
  <c r="L13" i="10"/>
  <c r="H14" i="10"/>
  <c r="P14" i="10"/>
  <c r="M15" i="10"/>
  <c r="Q18" i="10"/>
  <c r="I19" i="10"/>
  <c r="U20" i="10"/>
  <c r="A47" i="10"/>
  <c r="O20" i="10"/>
  <c r="I21" i="10"/>
  <c r="O22" i="10"/>
  <c r="G23" i="10"/>
  <c r="T51" i="10"/>
  <c r="U51" i="10"/>
  <c r="S24" i="10"/>
  <c r="N25" i="10"/>
  <c r="S26" i="10"/>
  <c r="K19" i="10"/>
  <c r="J8" i="10"/>
  <c r="D16" i="10"/>
  <c r="S34" i="10"/>
  <c r="E20" i="10"/>
  <c r="E34" i="10"/>
  <c r="E26" i="10"/>
  <c r="E21" i="10"/>
  <c r="E27" i="10"/>
  <c r="E19" i="10"/>
  <c r="M20" i="10"/>
  <c r="M34" i="10"/>
  <c r="M26" i="10"/>
  <c r="M21" i="10"/>
  <c r="M27" i="10"/>
  <c r="M19" i="10"/>
  <c r="K8" i="10"/>
  <c r="S8" i="10"/>
  <c r="G9" i="10"/>
  <c r="O9" i="10"/>
  <c r="K10" i="10"/>
  <c r="S10" i="10"/>
  <c r="G11" i="10"/>
  <c r="O11" i="10"/>
  <c r="K12" i="10"/>
  <c r="S12" i="10"/>
  <c r="G13" i="10"/>
  <c r="O13" i="10"/>
  <c r="S14" i="10"/>
  <c r="G15" i="10"/>
  <c r="Q15" i="10"/>
  <c r="E16" i="10"/>
  <c r="P16" i="10"/>
  <c r="E17" i="10"/>
  <c r="R17" i="10"/>
  <c r="I18" i="10"/>
  <c r="A46" i="10"/>
  <c r="U19" i="10"/>
  <c r="A48" i="10"/>
  <c r="U21" i="10"/>
  <c r="O21" i="10"/>
  <c r="E22" i="10"/>
  <c r="M23" i="10"/>
  <c r="E24" i="10"/>
  <c r="A53" i="10"/>
  <c r="U26" i="10"/>
  <c r="T26" i="10"/>
  <c r="D27" i="10"/>
  <c r="K27" i="10"/>
  <c r="K22" i="10"/>
  <c r="K25" i="10"/>
  <c r="K20" i="10"/>
  <c r="K23" i="10"/>
  <c r="K15" i="10"/>
  <c r="K21" i="10"/>
  <c r="U54" i="10"/>
  <c r="T54" i="10"/>
  <c r="L25" i="10"/>
  <c r="L17" i="10"/>
  <c r="L23" i="10"/>
  <c r="L34" i="10"/>
  <c r="L26" i="10"/>
  <c r="L18" i="10"/>
  <c r="L24" i="10"/>
  <c r="F23" i="10"/>
  <c r="F15" i="10"/>
  <c r="F34" i="10"/>
  <c r="F26" i="10"/>
  <c r="F21" i="10"/>
  <c r="F24" i="10"/>
  <c r="F16" i="10"/>
  <c r="F22" i="10"/>
  <c r="N23" i="10"/>
  <c r="N15" i="10"/>
  <c r="N34" i="10"/>
  <c r="N26" i="10"/>
  <c r="N21" i="10"/>
  <c r="N24" i="10"/>
  <c r="N16" i="10"/>
  <c r="N22" i="10"/>
  <c r="D8" i="10"/>
  <c r="L8" i="10"/>
  <c r="T8" i="10"/>
  <c r="H9" i="10"/>
  <c r="P9" i="10"/>
  <c r="D10" i="10"/>
  <c r="L10" i="10"/>
  <c r="T10" i="10"/>
  <c r="H11" i="10"/>
  <c r="P11" i="10"/>
  <c r="D12" i="10"/>
  <c r="L12" i="10"/>
  <c r="T12" i="10"/>
  <c r="H13" i="10"/>
  <c r="P13" i="10"/>
  <c r="D14" i="10"/>
  <c r="L14" i="10"/>
  <c r="T14" i="10"/>
  <c r="H15" i="10"/>
  <c r="R15" i="10"/>
  <c r="G16" i="10"/>
  <c r="R16" i="10"/>
  <c r="F17" i="10"/>
  <c r="S17" i="10"/>
  <c r="K18" i="10"/>
  <c r="B19" i="10"/>
  <c r="C46" i="10"/>
  <c r="B46" i="10"/>
  <c r="P19" i="10"/>
  <c r="G20" i="10"/>
  <c r="Q21" i="10"/>
  <c r="J24" i="10"/>
  <c r="E25" i="10"/>
  <c r="B53" i="10"/>
  <c r="B26" i="10"/>
  <c r="C53" i="10"/>
  <c r="F27" i="10"/>
  <c r="U38" i="10"/>
  <c r="T50" i="10"/>
  <c r="C43" i="10"/>
  <c r="B43" i="10"/>
  <c r="L21" i="10"/>
  <c r="D22" i="10"/>
  <c r="C51" i="10"/>
  <c r="B51" i="10"/>
  <c r="G34" i="10"/>
  <c r="G26" i="10"/>
  <c r="G18" i="10"/>
  <c r="G24" i="10"/>
  <c r="G27" i="10"/>
  <c r="G19" i="10"/>
  <c r="G25" i="10"/>
  <c r="G17" i="10"/>
  <c r="O34" i="10"/>
  <c r="O26" i="10"/>
  <c r="O18" i="10"/>
  <c r="O24" i="10"/>
  <c r="O27" i="10"/>
  <c r="O19" i="10"/>
  <c r="O25" i="10"/>
  <c r="O17" i="10"/>
  <c r="E8" i="10"/>
  <c r="M8" i="10"/>
  <c r="U8" i="10"/>
  <c r="I9" i="10"/>
  <c r="Q9" i="10"/>
  <c r="E10" i="10"/>
  <c r="M10" i="10"/>
  <c r="U10" i="10"/>
  <c r="I11" i="10"/>
  <c r="Q11" i="10"/>
  <c r="E12" i="10"/>
  <c r="M12" i="10"/>
  <c r="U12" i="10"/>
  <c r="I13" i="10"/>
  <c r="Q13" i="10"/>
  <c r="E14" i="10"/>
  <c r="M14" i="10"/>
  <c r="U14" i="10"/>
  <c r="I15" i="10"/>
  <c r="H16" i="10"/>
  <c r="S16" i="10"/>
  <c r="M18" i="10"/>
  <c r="Q19" i="10"/>
  <c r="I20" i="10"/>
  <c r="R21" i="10"/>
  <c r="J22" i="10"/>
  <c r="K24" i="10"/>
  <c r="F25" i="10"/>
  <c r="I26" i="10"/>
  <c r="L27" i="10"/>
  <c r="D25" i="10"/>
  <c r="D17" i="10"/>
  <c r="D23" i="10"/>
  <c r="D34" i="10"/>
  <c r="D26" i="10"/>
  <c r="D18" i="10"/>
  <c r="D24" i="10"/>
  <c r="U35" i="10"/>
  <c r="T35" i="10"/>
  <c r="R8" i="10"/>
  <c r="R12" i="10"/>
  <c r="B44" i="10"/>
  <c r="H34" i="10"/>
  <c r="H26" i="10"/>
  <c r="H21" i="10"/>
  <c r="H24" i="10"/>
  <c r="H27" i="10"/>
  <c r="H22" i="10"/>
  <c r="H20" i="10"/>
  <c r="P34" i="10"/>
  <c r="P26" i="10"/>
  <c r="P21" i="10"/>
  <c r="P24" i="10"/>
  <c r="P27" i="10"/>
  <c r="P22" i="10"/>
  <c r="P20" i="10"/>
  <c r="F8" i="10"/>
  <c r="N8" i="10"/>
  <c r="J9" i="10"/>
  <c r="R9" i="10"/>
  <c r="F10" i="10"/>
  <c r="N10" i="10"/>
  <c r="J11" i="10"/>
  <c r="R11" i="10"/>
  <c r="F12" i="10"/>
  <c r="N12" i="10"/>
  <c r="J13" i="10"/>
  <c r="R13" i="10"/>
  <c r="F14" i="10"/>
  <c r="N14" i="10"/>
  <c r="J15" i="10"/>
  <c r="U15" i="10"/>
  <c r="J16" i="10"/>
  <c r="J17" i="10"/>
  <c r="A45" i="10"/>
  <c r="T18" i="10"/>
  <c r="N18" i="10"/>
  <c r="F19" i="10"/>
  <c r="S19" i="10"/>
  <c r="L20" i="10"/>
  <c r="D21" i="10"/>
  <c r="T21" i="10"/>
  <c r="L22" i="10"/>
  <c r="R23" i="10"/>
  <c r="M24" i="10"/>
  <c r="H25" i="10"/>
  <c r="K26" i="10"/>
  <c r="N27" i="10"/>
  <c r="B50" i="10"/>
  <c r="T24" i="10"/>
  <c r="U27" i="10"/>
  <c r="A44" i="10"/>
  <c r="B47" i="10"/>
  <c r="A52" i="10"/>
  <c r="B49" i="10"/>
  <c r="C52" i="10"/>
  <c r="T23" i="10"/>
  <c r="B54" i="10"/>
  <c r="C54" i="10"/>
  <c r="B48" i="10"/>
  <c r="T49" i="10" l="1"/>
  <c r="O52" i="12"/>
  <c r="O44" i="12"/>
  <c r="O47" i="12"/>
  <c r="O53" i="12"/>
  <c r="O48" i="12"/>
  <c r="O54" i="12"/>
  <c r="O46" i="12"/>
  <c r="O39" i="12"/>
  <c r="O45" i="12"/>
  <c r="O36" i="12"/>
  <c r="O51" i="12"/>
  <c r="O49" i="12"/>
  <c r="O43" i="12"/>
  <c r="O41" i="12"/>
  <c r="O38" i="12"/>
  <c r="O35" i="12"/>
  <c r="O50" i="12"/>
  <c r="O42" i="12"/>
  <c r="O40" i="12"/>
  <c r="O37" i="12"/>
  <c r="G52" i="12"/>
  <c r="G44" i="12"/>
  <c r="G47" i="12"/>
  <c r="G53" i="12"/>
  <c r="G48" i="12"/>
  <c r="G54" i="12"/>
  <c r="G46" i="12"/>
  <c r="G35" i="12"/>
  <c r="G50" i="12"/>
  <c r="G42" i="12"/>
  <c r="G40" i="12"/>
  <c r="G37" i="12"/>
  <c r="G38" i="12"/>
  <c r="G39" i="12"/>
  <c r="G45" i="12"/>
  <c r="G36" i="12"/>
  <c r="G51" i="12"/>
  <c r="G49" i="12"/>
  <c r="G43" i="12"/>
  <c r="G41" i="12"/>
  <c r="Q50" i="12"/>
  <c r="Q42" i="12"/>
  <c r="Q53" i="12"/>
  <c r="Q45" i="12"/>
  <c r="Q40" i="12"/>
  <c r="Q38" i="12"/>
  <c r="Q36" i="12"/>
  <c r="Q54" i="12"/>
  <c r="Q46" i="12"/>
  <c r="Q52" i="12"/>
  <c r="Q44" i="12"/>
  <c r="Q51" i="12"/>
  <c r="Q49" i="12"/>
  <c r="Q47" i="12"/>
  <c r="Q43" i="12"/>
  <c r="Q41" i="12"/>
  <c r="Q39" i="12"/>
  <c r="Q35" i="12"/>
  <c r="Q48" i="12"/>
  <c r="Q37" i="12"/>
  <c r="P47" i="12"/>
  <c r="P50" i="12"/>
  <c r="P42" i="12"/>
  <c r="P51" i="12"/>
  <c r="P43" i="12"/>
  <c r="P49" i="12"/>
  <c r="P41" i="12"/>
  <c r="P39" i="12"/>
  <c r="P37" i="12"/>
  <c r="P35" i="12"/>
  <c r="P54" i="12"/>
  <c r="P45" i="12"/>
  <c r="P36" i="12"/>
  <c r="P53" i="12"/>
  <c r="P38" i="12"/>
  <c r="P40" i="12"/>
  <c r="P52" i="12"/>
  <c r="P48" i="12"/>
  <c r="P46" i="12"/>
  <c r="P44" i="12"/>
  <c r="D51" i="12"/>
  <c r="D43" i="12"/>
  <c r="D54" i="12"/>
  <c r="D46" i="12"/>
  <c r="D47" i="12"/>
  <c r="D53" i="12"/>
  <c r="D45" i="12"/>
  <c r="D40" i="12"/>
  <c r="D38" i="12"/>
  <c r="D36" i="12"/>
  <c r="D35" i="12"/>
  <c r="D52" i="12"/>
  <c r="D50" i="12"/>
  <c r="D48" i="12"/>
  <c r="D44" i="12"/>
  <c r="D42" i="12"/>
  <c r="D37" i="12"/>
  <c r="D39" i="12"/>
  <c r="D49" i="12"/>
  <c r="D41" i="12"/>
  <c r="J53" i="12"/>
  <c r="J45" i="12"/>
  <c r="J40" i="12"/>
  <c r="J38" i="12"/>
  <c r="J36" i="12"/>
  <c r="J48" i="12"/>
  <c r="J54" i="12"/>
  <c r="J49" i="12"/>
  <c r="J41" i="12"/>
  <c r="J39" i="12"/>
  <c r="J37" i="12"/>
  <c r="J35" i="12"/>
  <c r="J47" i="12"/>
  <c r="J52" i="12"/>
  <c r="J50" i="12"/>
  <c r="J46" i="12"/>
  <c r="J44" i="12"/>
  <c r="J42" i="12"/>
  <c r="J51" i="12"/>
  <c r="J43" i="12"/>
  <c r="K48" i="12"/>
  <c r="K51" i="12"/>
  <c r="K43" i="12"/>
  <c r="K52" i="12"/>
  <c r="K44" i="12"/>
  <c r="K50" i="12"/>
  <c r="K42" i="12"/>
  <c r="K37" i="12"/>
  <c r="K40" i="12"/>
  <c r="K54" i="12"/>
  <c r="K39" i="12"/>
  <c r="K45" i="12"/>
  <c r="K36" i="12"/>
  <c r="K53" i="12"/>
  <c r="K49" i="12"/>
  <c r="K47" i="12"/>
  <c r="K41" i="12"/>
  <c r="K38" i="12"/>
  <c r="K46" i="12"/>
  <c r="K35" i="12"/>
  <c r="L51" i="12"/>
  <c r="L43" i="12"/>
  <c r="L54" i="12"/>
  <c r="L46" i="12"/>
  <c r="L47" i="12"/>
  <c r="L53" i="12"/>
  <c r="L45" i="12"/>
  <c r="L40" i="12"/>
  <c r="L38" i="12"/>
  <c r="L36" i="12"/>
  <c r="L39" i="12"/>
  <c r="L52" i="12"/>
  <c r="L50" i="12"/>
  <c r="L37" i="12"/>
  <c r="L49" i="12"/>
  <c r="L41" i="12"/>
  <c r="L35" i="12"/>
  <c r="L48" i="12"/>
  <c r="L44" i="12"/>
  <c r="L42" i="12"/>
  <c r="H47" i="12"/>
  <c r="H50" i="12"/>
  <c r="H42" i="12"/>
  <c r="H51" i="12"/>
  <c r="H43" i="12"/>
  <c r="H49" i="12"/>
  <c r="H41" i="12"/>
  <c r="H39" i="12"/>
  <c r="H37" i="12"/>
  <c r="H35" i="12"/>
  <c r="H40" i="12"/>
  <c r="H52" i="12"/>
  <c r="H48" i="12"/>
  <c r="H46" i="12"/>
  <c r="H44" i="12"/>
  <c r="H54" i="12"/>
  <c r="H45" i="12"/>
  <c r="H36" i="12"/>
  <c r="H53" i="12"/>
  <c r="H38" i="12"/>
  <c r="F49" i="12"/>
  <c r="F41" i="12"/>
  <c r="F39" i="12"/>
  <c r="F37" i="12"/>
  <c r="F35" i="12"/>
  <c r="F52" i="12"/>
  <c r="F44" i="12"/>
  <c r="F53" i="12"/>
  <c r="F45" i="12"/>
  <c r="F40" i="12"/>
  <c r="F38" i="12"/>
  <c r="F36" i="12"/>
  <c r="F51" i="12"/>
  <c r="F43" i="12"/>
  <c r="F50" i="12"/>
  <c r="F48" i="12"/>
  <c r="F46" i="12"/>
  <c r="F42" i="12"/>
  <c r="F54" i="12"/>
  <c r="F47" i="12"/>
  <c r="S48" i="12"/>
  <c r="S51" i="12"/>
  <c r="S43" i="12"/>
  <c r="S54" i="12"/>
  <c r="S52" i="12"/>
  <c r="S44" i="12"/>
  <c r="S50" i="12"/>
  <c r="S42" i="12"/>
  <c r="S49" i="12"/>
  <c r="S47" i="12"/>
  <c r="S41" i="12"/>
  <c r="S53" i="12"/>
  <c r="S38" i="12"/>
  <c r="S35" i="12"/>
  <c r="S36" i="12"/>
  <c r="S46" i="12"/>
  <c r="S40" i="12"/>
  <c r="S37" i="12"/>
  <c r="S45" i="12"/>
  <c r="S39" i="12"/>
  <c r="R53" i="12"/>
  <c r="R45" i="12"/>
  <c r="R40" i="12"/>
  <c r="R38" i="12"/>
  <c r="R36" i="12"/>
  <c r="R48" i="12"/>
  <c r="R54" i="12"/>
  <c r="R49" i="12"/>
  <c r="R41" i="12"/>
  <c r="R39" i="12"/>
  <c r="R37" i="12"/>
  <c r="R35" i="12"/>
  <c r="R47" i="12"/>
  <c r="R51" i="12"/>
  <c r="R43" i="12"/>
  <c r="R52" i="12"/>
  <c r="R50" i="12"/>
  <c r="R46" i="12"/>
  <c r="R44" i="12"/>
  <c r="R42" i="12"/>
  <c r="I50" i="12"/>
  <c r="I42" i="12"/>
  <c r="I53" i="12"/>
  <c r="I45" i="12"/>
  <c r="I40" i="12"/>
  <c r="I38" i="12"/>
  <c r="I36" i="12"/>
  <c r="I54" i="12"/>
  <c r="I46" i="12"/>
  <c r="I52" i="12"/>
  <c r="I44" i="12"/>
  <c r="I48" i="12"/>
  <c r="I37" i="12"/>
  <c r="I39" i="12"/>
  <c r="I51" i="12"/>
  <c r="I49" i="12"/>
  <c r="I47" i="12"/>
  <c r="I43" i="12"/>
  <c r="I41" i="12"/>
  <c r="I35" i="12"/>
  <c r="E54" i="12"/>
  <c r="E46" i="12"/>
  <c r="E49" i="12"/>
  <c r="E41" i="12"/>
  <c r="E39" i="12"/>
  <c r="E37" i="12"/>
  <c r="E35" i="12"/>
  <c r="E50" i="12"/>
  <c r="E42" i="12"/>
  <c r="E48" i="12"/>
  <c r="E38" i="12"/>
  <c r="E52" i="12"/>
  <c r="E44" i="12"/>
  <c r="E40" i="12"/>
  <c r="E51" i="12"/>
  <c r="E47" i="12"/>
  <c r="E43" i="12"/>
  <c r="E53" i="12"/>
  <c r="E45" i="12"/>
  <c r="E36" i="12"/>
  <c r="M49" i="11"/>
  <c r="M41" i="11"/>
  <c r="M39" i="11"/>
  <c r="M37" i="11"/>
  <c r="M35" i="11"/>
  <c r="M52" i="11"/>
  <c r="M50" i="11"/>
  <c r="M42" i="11"/>
  <c r="M53" i="11"/>
  <c r="M51" i="11"/>
  <c r="M45" i="11"/>
  <c r="M36" i="11"/>
  <c r="M54" i="11"/>
  <c r="M46" i="11"/>
  <c r="M44" i="11"/>
  <c r="M38" i="11"/>
  <c r="M43" i="11"/>
  <c r="M40" i="11"/>
  <c r="M47" i="11"/>
  <c r="M48" i="11"/>
  <c r="J48" i="11"/>
  <c r="J51" i="11"/>
  <c r="J49" i="11"/>
  <c r="J41" i="11"/>
  <c r="J39" i="11"/>
  <c r="J37" i="11"/>
  <c r="J35" i="11"/>
  <c r="J52" i="11"/>
  <c r="J42" i="11"/>
  <c r="J40" i="11"/>
  <c r="J53" i="11"/>
  <c r="J54" i="11"/>
  <c r="J50" i="11"/>
  <c r="J46" i="11"/>
  <c r="J47" i="11"/>
  <c r="J36" i="11"/>
  <c r="J38" i="11"/>
  <c r="J43" i="11"/>
  <c r="J44" i="11"/>
  <c r="J45" i="11"/>
  <c r="E49" i="11"/>
  <c r="E41" i="11"/>
  <c r="E39" i="11"/>
  <c r="E37" i="11"/>
  <c r="E35" i="11"/>
  <c r="E52" i="11"/>
  <c r="E50" i="11"/>
  <c r="E42" i="11"/>
  <c r="E53" i="11"/>
  <c r="E54" i="11"/>
  <c r="E46" i="11"/>
  <c r="E45" i="11"/>
  <c r="E36" i="11"/>
  <c r="E44" i="11"/>
  <c r="E38" i="11"/>
  <c r="E47" i="11"/>
  <c r="E43" i="11"/>
  <c r="E40" i="11"/>
  <c r="E51" i="11"/>
  <c r="E48" i="11"/>
  <c r="D54" i="11"/>
  <c r="D46" i="11"/>
  <c r="D47" i="11"/>
  <c r="D50" i="11"/>
  <c r="D52" i="11"/>
  <c r="D35" i="11"/>
  <c r="D45" i="11"/>
  <c r="D37" i="11"/>
  <c r="D36" i="11"/>
  <c r="D44" i="11"/>
  <c r="D39" i="11"/>
  <c r="D38" i="11"/>
  <c r="D53" i="11"/>
  <c r="D43" i="11"/>
  <c r="D42" i="11"/>
  <c r="D41" i="11"/>
  <c r="D40" i="11"/>
  <c r="D51" i="11"/>
  <c r="D48" i="11"/>
  <c r="D49" i="11"/>
  <c r="I53" i="11"/>
  <c r="I45" i="11"/>
  <c r="I40" i="11"/>
  <c r="I38" i="11"/>
  <c r="I36" i="11"/>
  <c r="I54" i="11"/>
  <c r="I46" i="11"/>
  <c r="I49" i="11"/>
  <c r="I47" i="11"/>
  <c r="I43" i="11"/>
  <c r="I41" i="11"/>
  <c r="I42" i="11"/>
  <c r="I51" i="11"/>
  <c r="I48" i="11"/>
  <c r="I52" i="11"/>
  <c r="I35" i="11"/>
  <c r="I44" i="11"/>
  <c r="I39" i="11"/>
  <c r="I50" i="11"/>
  <c r="I37" i="11"/>
  <c r="G47" i="11"/>
  <c r="G50" i="11"/>
  <c r="G48" i="11"/>
  <c r="G51" i="11"/>
  <c r="G45" i="11"/>
  <c r="G37" i="11"/>
  <c r="G36" i="11"/>
  <c r="G44" i="11"/>
  <c r="G43" i="11"/>
  <c r="G39" i="11"/>
  <c r="G38" i="11"/>
  <c r="G42" i="11"/>
  <c r="G41" i="11"/>
  <c r="G40" i="11"/>
  <c r="G53" i="11"/>
  <c r="G49" i="11"/>
  <c r="G54" i="11"/>
  <c r="G52" i="11"/>
  <c r="G35" i="11"/>
  <c r="G46" i="11"/>
  <c r="K51" i="11"/>
  <c r="K43" i="11"/>
  <c r="K54" i="11"/>
  <c r="K52" i="11"/>
  <c r="K44" i="11"/>
  <c r="K47" i="11"/>
  <c r="K53" i="11"/>
  <c r="K48" i="11"/>
  <c r="K49" i="11"/>
  <c r="K35" i="11"/>
  <c r="K50" i="11"/>
  <c r="K46" i="11"/>
  <c r="K45" i="11"/>
  <c r="K37" i="11"/>
  <c r="K36" i="11"/>
  <c r="K39" i="11"/>
  <c r="K42" i="11"/>
  <c r="K38" i="11"/>
  <c r="K41" i="11"/>
  <c r="K40" i="11"/>
  <c r="L54" i="11"/>
  <c r="L46" i="11"/>
  <c r="L47" i="11"/>
  <c r="L50" i="11"/>
  <c r="L53" i="11"/>
  <c r="L48" i="11"/>
  <c r="L51" i="11"/>
  <c r="L49" i="11"/>
  <c r="L35" i="11"/>
  <c r="L52" i="11"/>
  <c r="L45" i="11"/>
  <c r="L37" i="11"/>
  <c r="L36" i="11"/>
  <c r="L44" i="11"/>
  <c r="L39" i="11"/>
  <c r="L38" i="11"/>
  <c r="L42" i="11"/>
  <c r="L43" i="11"/>
  <c r="L40" i="11"/>
  <c r="L41" i="11"/>
  <c r="R48" i="11"/>
  <c r="R51" i="11"/>
  <c r="R49" i="11"/>
  <c r="R41" i="11"/>
  <c r="R39" i="11"/>
  <c r="R37" i="11"/>
  <c r="R35" i="11"/>
  <c r="R52" i="11"/>
  <c r="R45" i="11"/>
  <c r="R44" i="11"/>
  <c r="R36" i="11"/>
  <c r="R54" i="11"/>
  <c r="R46" i="11"/>
  <c r="R43" i="11"/>
  <c r="R38" i="11"/>
  <c r="R50" i="11"/>
  <c r="R47" i="11"/>
  <c r="R42" i="11"/>
  <c r="R40" i="11"/>
  <c r="R53" i="11"/>
  <c r="Q53" i="11"/>
  <c r="Q45" i="11"/>
  <c r="Q40" i="11"/>
  <c r="Q38" i="11"/>
  <c r="Q36" i="11"/>
  <c r="Q54" i="11"/>
  <c r="Q46" i="11"/>
  <c r="Q49" i="11"/>
  <c r="Q37" i="11"/>
  <c r="Q52" i="11"/>
  <c r="Q44" i="11"/>
  <c r="Q39" i="11"/>
  <c r="Q43" i="11"/>
  <c r="Q41" i="11"/>
  <c r="Q50" i="11"/>
  <c r="Q47" i="11"/>
  <c r="Q42" i="11"/>
  <c r="Q48" i="11"/>
  <c r="Q51" i="11"/>
  <c r="Q35" i="11"/>
  <c r="O47" i="11"/>
  <c r="O50" i="11"/>
  <c r="O48" i="11"/>
  <c r="O51" i="11"/>
  <c r="O35" i="11"/>
  <c r="O54" i="11"/>
  <c r="O46" i="11"/>
  <c r="O45" i="11"/>
  <c r="O37" i="11"/>
  <c r="O36" i="11"/>
  <c r="O52" i="11"/>
  <c r="O44" i="11"/>
  <c r="O43" i="11"/>
  <c r="O39" i="11"/>
  <c r="O38" i="11"/>
  <c r="O42" i="11"/>
  <c r="O41" i="11"/>
  <c r="O40" i="11"/>
  <c r="O49" i="11"/>
  <c r="O53" i="11"/>
  <c r="N52" i="11"/>
  <c r="N44" i="11"/>
  <c r="N53" i="11"/>
  <c r="N45" i="11"/>
  <c r="N40" i="11"/>
  <c r="N38" i="11"/>
  <c r="N36" i="11"/>
  <c r="N48" i="11"/>
  <c r="N49" i="11"/>
  <c r="N35" i="11"/>
  <c r="N54" i="11"/>
  <c r="N46" i="11"/>
  <c r="N37" i="11"/>
  <c r="N50" i="11"/>
  <c r="N43" i="11"/>
  <c r="N39" i="11"/>
  <c r="N47" i="11"/>
  <c r="N42" i="11"/>
  <c r="N41" i="11"/>
  <c r="N51" i="11"/>
  <c r="S51" i="11"/>
  <c r="S43" i="11"/>
  <c r="S54" i="11"/>
  <c r="S52" i="11"/>
  <c r="S44" i="11"/>
  <c r="S47" i="11"/>
  <c r="S46" i="11"/>
  <c r="S39" i="11"/>
  <c r="S38" i="11"/>
  <c r="S50" i="11"/>
  <c r="S42" i="11"/>
  <c r="S41" i="11"/>
  <c r="S40" i="11"/>
  <c r="S48" i="11"/>
  <c r="S53" i="11"/>
  <c r="S49" i="11"/>
  <c r="S35" i="11"/>
  <c r="S36" i="11"/>
  <c r="S37" i="11"/>
  <c r="S45" i="11"/>
  <c r="U47" i="10"/>
  <c r="T47" i="10"/>
  <c r="P47" i="10"/>
  <c r="P50" i="10"/>
  <c r="P42" i="10"/>
  <c r="P53" i="10"/>
  <c r="P45" i="10"/>
  <c r="P40" i="10"/>
  <c r="P38" i="10"/>
  <c r="P36" i="10"/>
  <c r="P48" i="10"/>
  <c r="P51" i="10"/>
  <c r="P43" i="10"/>
  <c r="P49" i="10"/>
  <c r="P41" i="10"/>
  <c r="P39" i="10"/>
  <c r="P37" i="10"/>
  <c r="P35" i="10"/>
  <c r="P52" i="10"/>
  <c r="P44" i="10"/>
  <c r="P54" i="10"/>
  <c r="P46" i="10"/>
  <c r="D51" i="10"/>
  <c r="D43" i="10"/>
  <c r="D54" i="10"/>
  <c r="D46" i="10"/>
  <c r="D49" i="10"/>
  <c r="D41" i="10"/>
  <c r="D39" i="10"/>
  <c r="D37" i="10"/>
  <c r="D35" i="10"/>
  <c r="D52" i="10"/>
  <c r="D44" i="10"/>
  <c r="D47" i="10"/>
  <c r="D53" i="10"/>
  <c r="D45" i="10"/>
  <c r="D40" i="10"/>
  <c r="D38" i="10"/>
  <c r="D36" i="10"/>
  <c r="D48" i="10"/>
  <c r="D42" i="10"/>
  <c r="D50" i="10"/>
  <c r="U48" i="10"/>
  <c r="T48" i="10"/>
  <c r="O52" i="10"/>
  <c r="O44" i="10"/>
  <c r="O47" i="10"/>
  <c r="O50" i="10"/>
  <c r="O42" i="10"/>
  <c r="O53" i="10"/>
  <c r="O45" i="10"/>
  <c r="O40" i="10"/>
  <c r="O38" i="10"/>
  <c r="O36" i="10"/>
  <c r="O48" i="10"/>
  <c r="O54" i="10"/>
  <c r="O46" i="10"/>
  <c r="O49" i="10"/>
  <c r="O41" i="10"/>
  <c r="O39" i="10"/>
  <c r="O37" i="10"/>
  <c r="O35" i="10"/>
  <c r="O51" i="10"/>
  <c r="O43" i="10"/>
  <c r="G52" i="10"/>
  <c r="G44" i="10"/>
  <c r="G47" i="10"/>
  <c r="G50" i="10"/>
  <c r="G42" i="10"/>
  <c r="G53" i="10"/>
  <c r="G45" i="10"/>
  <c r="G40" i="10"/>
  <c r="G38" i="10"/>
  <c r="G36" i="10"/>
  <c r="G48" i="10"/>
  <c r="G54" i="10"/>
  <c r="G46" i="10"/>
  <c r="G49" i="10"/>
  <c r="G41" i="10"/>
  <c r="G39" i="10"/>
  <c r="G37" i="10"/>
  <c r="G35" i="10"/>
  <c r="G51" i="10"/>
  <c r="G43" i="10"/>
  <c r="E54" i="10"/>
  <c r="E46" i="10"/>
  <c r="E49" i="10"/>
  <c r="E41" i="10"/>
  <c r="E39" i="10"/>
  <c r="E37" i="10"/>
  <c r="E35" i="10"/>
  <c r="E52" i="10"/>
  <c r="E44" i="10"/>
  <c r="E47" i="10"/>
  <c r="E50" i="10"/>
  <c r="E42" i="10"/>
  <c r="E48" i="10"/>
  <c r="E51" i="10"/>
  <c r="E43" i="10"/>
  <c r="E45" i="10"/>
  <c r="E36" i="10"/>
  <c r="E38" i="10"/>
  <c r="E53" i="10"/>
  <c r="E40" i="10"/>
  <c r="L51" i="10"/>
  <c r="L43" i="10"/>
  <c r="L54" i="10"/>
  <c r="L46" i="10"/>
  <c r="L49" i="10"/>
  <c r="L41" i="10"/>
  <c r="L39" i="10"/>
  <c r="L37" i="10"/>
  <c r="L35" i="10"/>
  <c r="L52" i="10"/>
  <c r="L44" i="10"/>
  <c r="L47" i="10"/>
  <c r="L53" i="10"/>
  <c r="L45" i="10"/>
  <c r="L40" i="10"/>
  <c r="L38" i="10"/>
  <c r="L36" i="10"/>
  <c r="L48" i="10"/>
  <c r="L42" i="10"/>
  <c r="L50" i="10"/>
  <c r="U46" i="10"/>
  <c r="T46" i="10"/>
  <c r="K48" i="10"/>
  <c r="K51" i="10"/>
  <c r="K43" i="10"/>
  <c r="K54" i="10"/>
  <c r="K46" i="10"/>
  <c r="K49" i="10"/>
  <c r="K41" i="10"/>
  <c r="K39" i="10"/>
  <c r="K37" i="10"/>
  <c r="K35" i="10"/>
  <c r="K52" i="10"/>
  <c r="K44" i="10"/>
  <c r="K50" i="10"/>
  <c r="K42" i="10"/>
  <c r="K53" i="10"/>
  <c r="K45" i="10"/>
  <c r="K40" i="10"/>
  <c r="K38" i="10"/>
  <c r="K36" i="10"/>
  <c r="K47" i="10"/>
  <c r="M54" i="10"/>
  <c r="M46" i="10"/>
  <c r="M49" i="10"/>
  <c r="M41" i="10"/>
  <c r="M39" i="10"/>
  <c r="M37" i="10"/>
  <c r="M35" i="10"/>
  <c r="M52" i="10"/>
  <c r="M44" i="10"/>
  <c r="M47" i="10"/>
  <c r="M50" i="10"/>
  <c r="M42" i="10"/>
  <c r="M48" i="10"/>
  <c r="M51" i="10"/>
  <c r="M43" i="10"/>
  <c r="M45" i="10"/>
  <c r="M36" i="10"/>
  <c r="M53" i="10"/>
  <c r="M38" i="10"/>
  <c r="M40" i="10"/>
  <c r="S48" i="10"/>
  <c r="S51" i="10"/>
  <c r="S43" i="10"/>
  <c r="S54" i="10"/>
  <c r="S46" i="10"/>
  <c r="S49" i="10"/>
  <c r="S41" i="10"/>
  <c r="S39" i="10"/>
  <c r="S37" i="10"/>
  <c r="S35" i="10"/>
  <c r="S52" i="10"/>
  <c r="S44" i="10"/>
  <c r="S50" i="10"/>
  <c r="S42" i="10"/>
  <c r="S53" i="10"/>
  <c r="S45" i="10"/>
  <c r="S40" i="10"/>
  <c r="S38" i="10"/>
  <c r="S36" i="10"/>
  <c r="S47" i="10"/>
  <c r="U52" i="10"/>
  <c r="T52" i="10"/>
  <c r="N49" i="10"/>
  <c r="N41" i="10"/>
  <c r="N39" i="10"/>
  <c r="N37" i="10"/>
  <c r="N35" i="10"/>
  <c r="N52" i="10"/>
  <c r="N44" i="10"/>
  <c r="N47" i="10"/>
  <c r="N50" i="10"/>
  <c r="N42" i="10"/>
  <c r="N53" i="10"/>
  <c r="N45" i="10"/>
  <c r="N40" i="10"/>
  <c r="N38" i="10"/>
  <c r="N36" i="10"/>
  <c r="N51" i="10"/>
  <c r="N43" i="10"/>
  <c r="N54" i="10"/>
  <c r="N46" i="10"/>
  <c r="N48" i="10"/>
  <c r="F49" i="10"/>
  <c r="F41" i="10"/>
  <c r="F39" i="10"/>
  <c r="F37" i="10"/>
  <c r="F35" i="10"/>
  <c r="F52" i="10"/>
  <c r="F44" i="10"/>
  <c r="F47" i="10"/>
  <c r="F50" i="10"/>
  <c r="F42" i="10"/>
  <c r="F53" i="10"/>
  <c r="F45" i="10"/>
  <c r="F40" i="10"/>
  <c r="F38" i="10"/>
  <c r="F36" i="10"/>
  <c r="F51" i="10"/>
  <c r="F43" i="10"/>
  <c r="F54" i="10"/>
  <c r="F46" i="10"/>
  <c r="F48" i="10"/>
  <c r="U44" i="10"/>
  <c r="T44" i="10"/>
  <c r="J53" i="10"/>
  <c r="J45" i="10"/>
  <c r="J40" i="10"/>
  <c r="J38" i="10"/>
  <c r="J36" i="10"/>
  <c r="J48" i="10"/>
  <c r="J51" i="10"/>
  <c r="J43" i="10"/>
  <c r="J54" i="10"/>
  <c r="J46" i="10"/>
  <c r="J49" i="10"/>
  <c r="J41" i="10"/>
  <c r="J39" i="10"/>
  <c r="J37" i="10"/>
  <c r="J35" i="10"/>
  <c r="J47" i="10"/>
  <c r="J50" i="10"/>
  <c r="J42" i="10"/>
  <c r="J44" i="10"/>
  <c r="J52" i="10"/>
  <c r="I50" i="10"/>
  <c r="I42" i="10"/>
  <c r="I53" i="10"/>
  <c r="I45" i="10"/>
  <c r="I40" i="10"/>
  <c r="I38" i="10"/>
  <c r="I36" i="10"/>
  <c r="I48" i="10"/>
  <c r="I51" i="10"/>
  <c r="I43" i="10"/>
  <c r="I54" i="10"/>
  <c r="I46" i="10"/>
  <c r="I52" i="10"/>
  <c r="I44" i="10"/>
  <c r="I47" i="10"/>
  <c r="I41" i="10"/>
  <c r="I39" i="10"/>
  <c r="I35" i="10"/>
  <c r="I49" i="10"/>
  <c r="I37" i="10"/>
  <c r="T53" i="10"/>
  <c r="U53" i="10"/>
  <c r="T45" i="10"/>
  <c r="U45" i="10"/>
  <c r="H47" i="10"/>
  <c r="H50" i="10"/>
  <c r="H42" i="10"/>
  <c r="H53" i="10"/>
  <c r="H45" i="10"/>
  <c r="H40" i="10"/>
  <c r="H38" i="10"/>
  <c r="H36" i="10"/>
  <c r="H48" i="10"/>
  <c r="H51" i="10"/>
  <c r="H43" i="10"/>
  <c r="H49" i="10"/>
  <c r="H41" i="10"/>
  <c r="H39" i="10"/>
  <c r="H37" i="10"/>
  <c r="H35" i="10"/>
  <c r="H52" i="10"/>
  <c r="H44" i="10"/>
  <c r="H54" i="10"/>
  <c r="H46" i="10"/>
  <c r="R53" i="10"/>
  <c r="R45" i="10"/>
  <c r="R40" i="10"/>
  <c r="R38" i="10"/>
  <c r="R36" i="10"/>
  <c r="R48" i="10"/>
  <c r="R51" i="10"/>
  <c r="R43" i="10"/>
  <c r="R54" i="10"/>
  <c r="R46" i="10"/>
  <c r="R49" i="10"/>
  <c r="R41" i="10"/>
  <c r="R39" i="10"/>
  <c r="R37" i="10"/>
  <c r="R35" i="10"/>
  <c r="R47" i="10"/>
  <c r="R50" i="10"/>
  <c r="R42" i="10"/>
  <c r="R44" i="10"/>
  <c r="R52" i="10"/>
  <c r="Q50" i="10"/>
  <c r="Q42" i="10"/>
  <c r="Q53" i="10"/>
  <c r="Q45" i="10"/>
  <c r="Q40" i="10"/>
  <c r="Q38" i="10"/>
  <c r="Q36" i="10"/>
  <c r="Q48" i="10"/>
  <c r="Q51" i="10"/>
  <c r="Q43" i="10"/>
  <c r="Q54" i="10"/>
  <c r="Q46" i="10"/>
  <c r="Q52" i="10"/>
  <c r="Q44" i="10"/>
  <c r="Q47" i="10"/>
  <c r="Q39" i="10"/>
  <c r="Q37" i="10"/>
  <c r="Q35" i="10"/>
  <c r="Q41" i="10"/>
  <c r="Q49" i="10"/>
  <c r="B29" i="17" l="1"/>
  <c r="B68" i="17" s="1"/>
  <c r="B29" i="16"/>
  <c r="B67" i="16" s="1"/>
  <c r="D17" i="16"/>
  <c r="D55" i="16" s="1"/>
  <c r="D17" i="17"/>
  <c r="D56" i="17" s="1"/>
  <c r="D37" i="16"/>
  <c r="D75" i="16" s="1"/>
  <c r="D37" i="17"/>
  <c r="D76" i="17" s="1"/>
  <c r="B14" i="16"/>
  <c r="B52" i="16" s="1"/>
  <c r="B14" i="17"/>
  <c r="B53" i="17" s="1"/>
  <c r="B22" i="16"/>
  <c r="B60" i="16" s="1"/>
  <c r="B22" i="17"/>
  <c r="B61" i="17" s="1"/>
  <c r="B30" i="16"/>
  <c r="B68" i="16" s="1"/>
  <c r="B30" i="17"/>
  <c r="B69" i="17" s="1"/>
  <c r="B38" i="16"/>
  <c r="B76" i="16" s="1"/>
  <c r="B38" i="17"/>
  <c r="B77" i="17" s="1"/>
  <c r="B13" i="17"/>
  <c r="B52" i="17" s="1"/>
  <c r="B13" i="16"/>
  <c r="B51" i="16" s="1"/>
  <c r="B33" i="17"/>
  <c r="B72" i="17" s="1"/>
  <c r="B33" i="16"/>
  <c r="B71" i="16" s="1"/>
  <c r="D13" i="16"/>
  <c r="D51" i="16" s="1"/>
  <c r="D13" i="17"/>
  <c r="D52" i="17" s="1"/>
  <c r="D33" i="16"/>
  <c r="D71" i="16" s="1"/>
  <c r="D33" i="17"/>
  <c r="D72" i="17" s="1"/>
  <c r="B10" i="16"/>
  <c r="B48" i="16" s="1"/>
  <c r="B10" i="17"/>
  <c r="B49" i="17" s="1"/>
  <c r="B18" i="16"/>
  <c r="B56" i="16" s="1"/>
  <c r="B18" i="17"/>
  <c r="B57" i="17" s="1"/>
  <c r="B26" i="16"/>
  <c r="B64" i="16" s="1"/>
  <c r="B26" i="17"/>
  <c r="B65" i="17" s="1"/>
  <c r="B34" i="17"/>
  <c r="B73" i="17" s="1"/>
  <c r="B34" i="16"/>
  <c r="B72" i="16" s="1"/>
  <c r="D10" i="17"/>
  <c r="D49" i="17" s="1"/>
  <c r="D10" i="16"/>
  <c r="D48" i="16" s="1"/>
  <c r="D14" i="17"/>
  <c r="D53" i="17" s="1"/>
  <c r="D14" i="16"/>
  <c r="D52" i="16" s="1"/>
  <c r="D18" i="17"/>
  <c r="D57" i="17" s="1"/>
  <c r="D18" i="16"/>
  <c r="D56" i="16" s="1"/>
  <c r="D22" i="17"/>
  <c r="D61" i="17" s="1"/>
  <c r="D22" i="16"/>
  <c r="D60" i="16" s="1"/>
  <c r="D26" i="17"/>
  <c r="D65" i="17" s="1"/>
  <c r="D26" i="16"/>
  <c r="D64" i="16" s="1"/>
  <c r="D30" i="17"/>
  <c r="D69" i="17" s="1"/>
  <c r="D30" i="16"/>
  <c r="D68" i="16" s="1"/>
  <c r="D34" i="17"/>
  <c r="D73" i="17" s="1"/>
  <c r="D34" i="16"/>
  <c r="D72" i="16" s="1"/>
  <c r="D38" i="17"/>
  <c r="D77" i="17" s="1"/>
  <c r="D38" i="16"/>
  <c r="D76" i="16" s="1"/>
  <c r="B21" i="17"/>
  <c r="B60" i="17" s="1"/>
  <c r="B21" i="16"/>
  <c r="B59" i="16" s="1"/>
  <c r="B11" i="17"/>
  <c r="B50" i="17" s="1"/>
  <c r="B11" i="16"/>
  <c r="B49" i="16" s="1"/>
  <c r="B19" i="17"/>
  <c r="B58" i="17" s="1"/>
  <c r="B19" i="16"/>
  <c r="B57" i="16" s="1"/>
  <c r="B27" i="17"/>
  <c r="B66" i="17" s="1"/>
  <c r="B27" i="16"/>
  <c r="B65" i="16" s="1"/>
  <c r="B39" i="17"/>
  <c r="B78" i="17" s="1"/>
  <c r="B39" i="16"/>
  <c r="B77" i="16" s="1"/>
  <c r="B9" i="17"/>
  <c r="B48" i="17" s="1"/>
  <c r="B9" i="16"/>
  <c r="B47" i="16" s="1"/>
  <c r="B17" i="17"/>
  <c r="B56" i="17" s="1"/>
  <c r="B17" i="16"/>
  <c r="B55" i="16" s="1"/>
  <c r="B25" i="17"/>
  <c r="B64" i="17" s="1"/>
  <c r="B25" i="16"/>
  <c r="B63" i="16" s="1"/>
  <c r="B37" i="17"/>
  <c r="B76" i="17" s="1"/>
  <c r="B37" i="16"/>
  <c r="B75" i="16" s="1"/>
  <c r="D25" i="16"/>
  <c r="D63" i="16" s="1"/>
  <c r="D25" i="17"/>
  <c r="D64" i="17" s="1"/>
  <c r="B31" i="17"/>
  <c r="B70" i="17" s="1"/>
  <c r="B31" i="16"/>
  <c r="B69" i="16" s="1"/>
  <c r="D11" i="17"/>
  <c r="D50" i="17" s="1"/>
  <c r="D11" i="16"/>
  <c r="D49" i="16" s="1"/>
  <c r="D15" i="17"/>
  <c r="D54" i="17" s="1"/>
  <c r="D15" i="16"/>
  <c r="D53" i="16" s="1"/>
  <c r="D19" i="17"/>
  <c r="D58" i="17" s="1"/>
  <c r="D19" i="16"/>
  <c r="D57" i="16" s="1"/>
  <c r="D23" i="17"/>
  <c r="D62" i="17" s="1"/>
  <c r="D23" i="16"/>
  <c r="D61" i="16" s="1"/>
  <c r="D27" i="17"/>
  <c r="D66" i="17" s="1"/>
  <c r="D27" i="16"/>
  <c r="D65" i="16" s="1"/>
  <c r="D31" i="17"/>
  <c r="D70" i="17" s="1"/>
  <c r="D31" i="16"/>
  <c r="D69" i="16" s="1"/>
  <c r="D35" i="17"/>
  <c r="D74" i="17" s="1"/>
  <c r="D35" i="16"/>
  <c r="D73" i="16" s="1"/>
  <c r="D39" i="17"/>
  <c r="D78" i="17" s="1"/>
  <c r="D39" i="16"/>
  <c r="D77" i="16" s="1"/>
  <c r="D21" i="16"/>
  <c r="D59" i="16" s="1"/>
  <c r="D21" i="17"/>
  <c r="D60" i="17" s="1"/>
  <c r="B12" i="17"/>
  <c r="B51" i="17" s="1"/>
  <c r="B12" i="16"/>
  <c r="B50" i="16" s="1"/>
  <c r="B28" i="17"/>
  <c r="B67" i="17" s="1"/>
  <c r="B28" i="16"/>
  <c r="B66" i="16" s="1"/>
  <c r="D9" i="16"/>
  <c r="D47" i="16" s="1"/>
  <c r="D9" i="17"/>
  <c r="D48" i="17" s="1"/>
  <c r="D29" i="16"/>
  <c r="D67" i="16" s="1"/>
  <c r="D29" i="17"/>
  <c r="D68" i="17" s="1"/>
  <c r="B15" i="17"/>
  <c r="B54" i="17" s="1"/>
  <c r="B15" i="16"/>
  <c r="B53" i="16" s="1"/>
  <c r="B23" i="17"/>
  <c r="B62" i="17" s="1"/>
  <c r="B23" i="16"/>
  <c r="B61" i="16" s="1"/>
  <c r="B35" i="17"/>
  <c r="B74" i="17" s="1"/>
  <c r="B35" i="16"/>
  <c r="B73" i="16" s="1"/>
  <c r="B16" i="17"/>
  <c r="B55" i="17" s="1"/>
  <c r="B16" i="16"/>
  <c r="B54" i="16" s="1"/>
  <c r="B20" i="17"/>
  <c r="B59" i="17" s="1"/>
  <c r="B20" i="16"/>
  <c r="B58" i="16" s="1"/>
  <c r="B24" i="17"/>
  <c r="B63" i="17" s="1"/>
  <c r="B24" i="16"/>
  <c r="B62" i="16" s="1"/>
  <c r="B32" i="17"/>
  <c r="B71" i="17" s="1"/>
  <c r="B32" i="16"/>
  <c r="B70" i="16" s="1"/>
  <c r="B36" i="17"/>
  <c r="B75" i="17" s="1"/>
  <c r="B36" i="16"/>
  <c r="B74" i="16" s="1"/>
  <c r="B40" i="17"/>
  <c r="B79" i="17" s="1"/>
  <c r="B40" i="16"/>
  <c r="B78" i="16" s="1"/>
  <c r="D12" i="17"/>
  <c r="D51" i="17" s="1"/>
  <c r="D12" i="16"/>
  <c r="D50" i="16" s="1"/>
  <c r="D16" i="17"/>
  <c r="D55" i="17" s="1"/>
  <c r="D16" i="16"/>
  <c r="D54" i="16" s="1"/>
  <c r="D20" i="17"/>
  <c r="D59" i="17" s="1"/>
  <c r="D20" i="16"/>
  <c r="D58" i="16" s="1"/>
  <c r="D24" i="17"/>
  <c r="D63" i="17" s="1"/>
  <c r="D24" i="16"/>
  <c r="D62" i="16" s="1"/>
  <c r="D28" i="17"/>
  <c r="D67" i="17" s="1"/>
  <c r="D28" i="16"/>
  <c r="D66" i="16" s="1"/>
  <c r="D32" i="17"/>
  <c r="D71" i="17" s="1"/>
  <c r="D32" i="16"/>
  <c r="D70" i="16" s="1"/>
  <c r="D36" i="17"/>
  <c r="D75" i="17" s="1"/>
  <c r="D36" i="16"/>
  <c r="D74" i="16" s="1"/>
  <c r="D40" i="17"/>
  <c r="D79" i="17" s="1"/>
  <c r="D40" i="16"/>
  <c r="D78" i="16" s="1"/>
</calcChain>
</file>

<file path=xl/sharedStrings.xml><?xml version="1.0" encoding="utf-8"?>
<sst xmlns="http://schemas.openxmlformats.org/spreadsheetml/2006/main" count="583" uniqueCount="147">
  <si>
    <t>Ⅲ　統計表</t>
  </si>
  <si>
    <t>(事業所規模５人以上)</t>
    <phoneticPr fontId="10"/>
  </si>
  <si>
    <t>　　　（単位：人・％）</t>
  </si>
  <si>
    <t>産　　　　　業</t>
  </si>
  <si>
    <t>パートタイム</t>
  </si>
  <si>
    <t>常用労働者数</t>
  </si>
  <si>
    <t>労働者比率</t>
  </si>
  <si>
    <t>(事業所規模３０人以上)</t>
    <phoneticPr fontId="10"/>
  </si>
  <si>
    <t>TL</t>
  </si>
  <si>
    <t>調査産業計</t>
  </si>
  <si>
    <t>D</t>
  </si>
  <si>
    <t>建設業</t>
  </si>
  <si>
    <t>E</t>
  </si>
  <si>
    <t>製造業</t>
  </si>
  <si>
    <t>F</t>
  </si>
  <si>
    <t>電気・ガス・熱供給・水道業</t>
  </si>
  <si>
    <t>G</t>
  </si>
  <si>
    <t>情報通信業</t>
  </si>
  <si>
    <t>H</t>
  </si>
  <si>
    <t>運輸業，郵便業</t>
  </si>
  <si>
    <t>I</t>
  </si>
  <si>
    <t>卸売業，小売業</t>
  </si>
  <si>
    <t>J</t>
  </si>
  <si>
    <t>金融業，保険業</t>
  </si>
  <si>
    <t>K</t>
  </si>
  <si>
    <t>不動産業，物品賃貸業</t>
  </si>
  <si>
    <t>L</t>
  </si>
  <si>
    <t>学術研究，専門・技術サービス業</t>
  </si>
  <si>
    <t>M</t>
  </si>
  <si>
    <t>宿泊業，飲食サービス業</t>
  </si>
  <si>
    <t>N</t>
  </si>
  <si>
    <t>生活関連サービス業，娯楽業</t>
  </si>
  <si>
    <t>O</t>
  </si>
  <si>
    <t>教育，学習支援業</t>
  </si>
  <si>
    <t>P</t>
  </si>
  <si>
    <t>医療，福祉</t>
  </si>
  <si>
    <t>Q</t>
  </si>
  <si>
    <t>複合サービス事業</t>
  </si>
  <si>
    <t>R</t>
  </si>
  <si>
    <t>サービス業（他に分類されないもの）</t>
  </si>
  <si>
    <t>E09,10</t>
  </si>
  <si>
    <t>食料品・たばこ</t>
  </si>
  <si>
    <t>E11</t>
  </si>
  <si>
    <t>繊維工業</t>
  </si>
  <si>
    <t>E12</t>
  </si>
  <si>
    <t>木材・木製品</t>
  </si>
  <si>
    <t>E13</t>
  </si>
  <si>
    <t>家具・装備品</t>
  </si>
  <si>
    <t>E15</t>
  </si>
  <si>
    <t>印刷・同関連業</t>
  </si>
  <si>
    <t>E16,17</t>
  </si>
  <si>
    <t>化学、石油・石炭</t>
  </si>
  <si>
    <t>E18</t>
  </si>
  <si>
    <t>プラスチック製品</t>
  </si>
  <si>
    <t>E19</t>
  </si>
  <si>
    <t>ゴム製品</t>
  </si>
  <si>
    <t>E21</t>
  </si>
  <si>
    <t>窯業・土石製品</t>
  </si>
  <si>
    <t>E24</t>
  </si>
  <si>
    <t>金属製品製造業</t>
  </si>
  <si>
    <t>E27</t>
  </si>
  <si>
    <t>業務用機械器具</t>
  </si>
  <si>
    <t>E28</t>
  </si>
  <si>
    <t>電子・デバイス</t>
  </si>
  <si>
    <t>E29</t>
  </si>
  <si>
    <t>電気機械器具</t>
  </si>
  <si>
    <t>E31</t>
  </si>
  <si>
    <t>輸送用機械器具</t>
  </si>
  <si>
    <t>ES</t>
  </si>
  <si>
    <t>はん用・生産用機械器具</t>
  </si>
  <si>
    <t>R91</t>
  </si>
  <si>
    <t>職業紹介・労働者派遣業</t>
  </si>
  <si>
    <t>女</t>
    <phoneticPr fontId="10"/>
  </si>
  <si>
    <t>パート</t>
    <phoneticPr fontId="4"/>
  </si>
  <si>
    <t>％</t>
    <phoneticPr fontId="4"/>
  </si>
  <si>
    <t>現金給与総額</t>
    <phoneticPr fontId="4"/>
  </si>
  <si>
    <t>（事業所規模５人以上）</t>
    <phoneticPr fontId="10"/>
  </si>
  <si>
    <t>現金給与総額</t>
    <phoneticPr fontId="10"/>
  </si>
  <si>
    <t>きまって支給</t>
    <rPh sb="4" eb="6">
      <t>シキュウ</t>
    </rPh>
    <phoneticPr fontId="10"/>
  </si>
  <si>
    <t>所 定 内</t>
    <phoneticPr fontId="10"/>
  </si>
  <si>
    <t>する給与</t>
    <rPh sb="2" eb="4">
      <t>キュウヨ</t>
    </rPh>
    <phoneticPr fontId="10"/>
  </si>
  <si>
    <t>給　　与</t>
    <rPh sb="0" eb="4">
      <t>キュウヨ</t>
    </rPh>
    <phoneticPr fontId="10"/>
  </si>
  <si>
    <t>調査産業計</t>
    <rPh sb="0" eb="2">
      <t>チョウサ</t>
    </rPh>
    <rPh sb="2" eb="4">
      <t>サンギョウ</t>
    </rPh>
    <rPh sb="4" eb="5">
      <t>ケイ</t>
    </rPh>
    <phoneticPr fontId="10"/>
  </si>
  <si>
    <t>（事業所規模３０人以上）</t>
    <phoneticPr fontId="10"/>
  </si>
  <si>
    <t>総実労働時間指数</t>
    <rPh sb="0" eb="1">
      <t>ソウ</t>
    </rPh>
    <rPh sb="1" eb="4">
      <t>ジツロウドウ</t>
    </rPh>
    <rPh sb="4" eb="6">
      <t>ジカン</t>
    </rPh>
    <rPh sb="6" eb="8">
      <t>シスウ</t>
    </rPh>
    <phoneticPr fontId="10"/>
  </si>
  <si>
    <t>所　 定 　外</t>
    <rPh sb="0" eb="1">
      <t>トコロ</t>
    </rPh>
    <rPh sb="3" eb="4">
      <t>サダム</t>
    </rPh>
    <rPh sb="6" eb="7">
      <t>ガイ</t>
    </rPh>
    <phoneticPr fontId="10"/>
  </si>
  <si>
    <t>労働時間指数</t>
    <rPh sb="0" eb="2">
      <t>ロウドウ</t>
    </rPh>
    <rPh sb="2" eb="4">
      <t>ジカン</t>
    </rPh>
    <rPh sb="4" eb="6">
      <t>シスウ</t>
    </rPh>
    <phoneticPr fontId="10"/>
  </si>
  <si>
    <t>製造業</t>
    <rPh sb="0" eb="3">
      <t>セイゾウギョウ</t>
    </rPh>
    <phoneticPr fontId="10"/>
  </si>
  <si>
    <t>常用雇用指数</t>
    <rPh sb="0" eb="2">
      <t>ジョウヨウ</t>
    </rPh>
    <rPh sb="2" eb="4">
      <t>コヨウ</t>
    </rPh>
    <rPh sb="4" eb="6">
      <t>シスウ</t>
    </rPh>
    <phoneticPr fontId="10"/>
  </si>
  <si>
    <t>（注１）令和６年１月調査において実施したベンチマーク更新に伴い、常用雇用指数は過去に遡って改訂が行われることから基準年（令和２年）</t>
    <rPh sb="1" eb="2">
      <t>チュウ</t>
    </rPh>
    <rPh sb="4" eb="6">
      <t>レイワ</t>
    </rPh>
    <rPh sb="7" eb="8">
      <t>ネン</t>
    </rPh>
    <rPh sb="9" eb="10">
      <t>ガツ</t>
    </rPh>
    <rPh sb="10" eb="12">
      <t>チョウサ</t>
    </rPh>
    <rPh sb="16" eb="18">
      <t>ジッシ</t>
    </rPh>
    <rPh sb="26" eb="28">
      <t>コウシン</t>
    </rPh>
    <rPh sb="29" eb="30">
      <t>トモナ</t>
    </rPh>
    <rPh sb="32" eb="34">
      <t>ジョウヨウ</t>
    </rPh>
    <rPh sb="34" eb="36">
      <t>コヨウ</t>
    </rPh>
    <rPh sb="36" eb="38">
      <t>シスウ</t>
    </rPh>
    <rPh sb="39" eb="41">
      <t>カコ</t>
    </rPh>
    <rPh sb="42" eb="43">
      <t>サカノボ</t>
    </rPh>
    <rPh sb="45" eb="47">
      <t>カイテイ</t>
    </rPh>
    <rPh sb="48" eb="49">
      <t>オコナ</t>
    </rPh>
    <rPh sb="56" eb="58">
      <t>キジュン</t>
    </rPh>
    <rPh sb="58" eb="59">
      <t>ネン</t>
    </rPh>
    <phoneticPr fontId="10"/>
  </si>
  <si>
    <t>の常用雇用指数は100とならない場合がある。</t>
    <phoneticPr fontId="39"/>
  </si>
  <si>
    <t>第５表（１）　産業別前調査期間末、増加、減少及び本調査期間末常用労働者数並びに</t>
    <phoneticPr fontId="10"/>
  </si>
  <si>
    <t>前調査期間末</t>
    <phoneticPr fontId="39"/>
  </si>
  <si>
    <t>増　　  　加</t>
    <phoneticPr fontId="39"/>
  </si>
  <si>
    <t>減　　  　少</t>
    <rPh sb="0" eb="1">
      <t>ゲン</t>
    </rPh>
    <rPh sb="6" eb="7">
      <t>スク</t>
    </rPh>
    <phoneticPr fontId="39"/>
  </si>
  <si>
    <t>本調査期間末</t>
    <phoneticPr fontId="39"/>
  </si>
  <si>
    <t>パートタイム</t>
    <phoneticPr fontId="10"/>
  </si>
  <si>
    <t>労働者数</t>
    <phoneticPr fontId="39"/>
  </si>
  <si>
    <t>x</t>
    <phoneticPr fontId="39"/>
  </si>
  <si>
    <t>第５表（２）　産業・性別前調査期間末、増加、減少及び本調査期間末常用労働者数並びに</t>
    <rPh sb="7" eb="9">
      <t>サンギョウ</t>
    </rPh>
    <rPh sb="10" eb="11">
      <t>セイ</t>
    </rPh>
    <phoneticPr fontId="10"/>
  </si>
  <si>
    <t>男</t>
    <rPh sb="0" eb="1">
      <t>オトコ</t>
    </rPh>
    <phoneticPr fontId="40"/>
  </si>
  <si>
    <t>女</t>
    <rPh sb="0" eb="1">
      <t>オンナ</t>
    </rPh>
    <phoneticPr fontId="40"/>
  </si>
  <si>
    <t>前調査</t>
    <phoneticPr fontId="39"/>
  </si>
  <si>
    <t>増加</t>
    <rPh sb="0" eb="1">
      <t>ゾウ</t>
    </rPh>
    <rPh sb="1" eb="2">
      <t>カ</t>
    </rPh>
    <phoneticPr fontId="39"/>
  </si>
  <si>
    <t>減少</t>
    <rPh sb="0" eb="2">
      <t>ゲンショウ</t>
    </rPh>
    <phoneticPr fontId="40"/>
  </si>
  <si>
    <t>本調査</t>
    <phoneticPr fontId="39"/>
  </si>
  <si>
    <t>期間末</t>
    <rPh sb="0" eb="3">
      <t>キカンマツ</t>
    </rPh>
    <phoneticPr fontId="40"/>
  </si>
  <si>
    <t>パート</t>
    <phoneticPr fontId="10"/>
  </si>
  <si>
    <t>パート</t>
    <phoneticPr fontId="40"/>
  </si>
  <si>
    <t>常用</t>
    <rPh sb="0" eb="2">
      <t>ジョウヨウ</t>
    </rPh>
    <phoneticPr fontId="40"/>
  </si>
  <si>
    <t>常用</t>
    <phoneticPr fontId="40"/>
  </si>
  <si>
    <t>タイム</t>
    <phoneticPr fontId="40"/>
  </si>
  <si>
    <t>労働者</t>
    <rPh sb="0" eb="3">
      <t>ロウドウシャ</t>
    </rPh>
    <phoneticPr fontId="40"/>
  </si>
  <si>
    <t>労働者</t>
    <phoneticPr fontId="39"/>
  </si>
  <si>
    <t>労働者</t>
    <phoneticPr fontId="40"/>
  </si>
  <si>
    <t>数</t>
    <rPh sb="0" eb="1">
      <t>スウ</t>
    </rPh>
    <phoneticPr fontId="40"/>
  </si>
  <si>
    <t>比率</t>
    <rPh sb="0" eb="2">
      <t>ヒリツ</t>
    </rPh>
    <phoneticPr fontId="40"/>
  </si>
  <si>
    <t>x</t>
    <phoneticPr fontId="40"/>
  </si>
  <si>
    <t>第７表　産業・性別常用労働者一人平均月間総実労働時間数、所定内労働時間数、所定外労働時間数及び出勤日数</t>
    <rPh sb="7" eb="8">
      <t>セイ</t>
    </rPh>
    <rPh sb="9" eb="11">
      <t>ジョウヨウ</t>
    </rPh>
    <rPh sb="11" eb="14">
      <t>ロウドウシャ</t>
    </rPh>
    <rPh sb="14" eb="15">
      <t>イチ</t>
    </rPh>
    <rPh sb="15" eb="16">
      <t>ニン</t>
    </rPh>
    <rPh sb="16" eb="18">
      <t>ヘイキン</t>
    </rPh>
    <rPh sb="18" eb="20">
      <t>ゲッカン</t>
    </rPh>
    <rPh sb="20" eb="21">
      <t>ソウ</t>
    </rPh>
    <rPh sb="21" eb="24">
      <t>ジツロウドウ</t>
    </rPh>
    <rPh sb="24" eb="26">
      <t>ジカン</t>
    </rPh>
    <rPh sb="26" eb="27">
      <t>スウ</t>
    </rPh>
    <rPh sb="28" eb="31">
      <t>ショテイナイ</t>
    </rPh>
    <rPh sb="31" eb="33">
      <t>ロウドウ</t>
    </rPh>
    <rPh sb="33" eb="35">
      <t>ジカン</t>
    </rPh>
    <rPh sb="35" eb="36">
      <t>スウ</t>
    </rPh>
    <rPh sb="37" eb="40">
      <t>ショテイガイ</t>
    </rPh>
    <rPh sb="40" eb="42">
      <t>ロウドウ</t>
    </rPh>
    <rPh sb="42" eb="45">
      <t>ジカンスウ</t>
    </rPh>
    <rPh sb="45" eb="46">
      <t>オヨ</t>
    </rPh>
    <rPh sb="47" eb="49">
      <t>シュッキン</t>
    </rPh>
    <rPh sb="49" eb="51">
      <t>ニッスウ</t>
    </rPh>
    <phoneticPr fontId="10"/>
  </si>
  <si>
    <t>（単位：時間・日）</t>
    <rPh sb="1" eb="3">
      <t>タンイ</t>
    </rPh>
    <rPh sb="4" eb="6">
      <t>ジカン</t>
    </rPh>
    <rPh sb="7" eb="8">
      <t>ヒ</t>
    </rPh>
    <phoneticPr fontId="10"/>
  </si>
  <si>
    <t>計</t>
    <rPh sb="0" eb="1">
      <t>ケイ</t>
    </rPh>
    <phoneticPr fontId="10"/>
  </si>
  <si>
    <t>男</t>
    <rPh sb="0" eb="1">
      <t>オトコ</t>
    </rPh>
    <phoneticPr fontId="10"/>
  </si>
  <si>
    <t>出勤</t>
    <rPh sb="0" eb="2">
      <t>シュッキン</t>
    </rPh>
    <phoneticPr fontId="10"/>
  </si>
  <si>
    <t>総実</t>
    <rPh sb="0" eb="1">
      <t>ソウ</t>
    </rPh>
    <rPh sb="1" eb="2">
      <t>ジツ</t>
    </rPh>
    <phoneticPr fontId="10"/>
  </si>
  <si>
    <t>所定内</t>
    <rPh sb="0" eb="3">
      <t>ショテイナイ</t>
    </rPh>
    <phoneticPr fontId="10"/>
  </si>
  <si>
    <t>所定外</t>
    <rPh sb="0" eb="3">
      <t>ショテイガイ</t>
    </rPh>
    <phoneticPr fontId="10"/>
  </si>
  <si>
    <t>労働</t>
    <rPh sb="0" eb="2">
      <t>ロウドウ</t>
    </rPh>
    <phoneticPr fontId="10"/>
  </si>
  <si>
    <t>日数</t>
    <rPh sb="0" eb="2">
      <t>ニッスウ</t>
    </rPh>
    <phoneticPr fontId="10"/>
  </si>
  <si>
    <t>時間</t>
    <rPh sb="0" eb="2">
      <t>ジカン</t>
    </rPh>
    <phoneticPr fontId="10"/>
  </si>
  <si>
    <t>女</t>
    <rPh sb="0" eb="1">
      <t>オンナ</t>
    </rPh>
    <phoneticPr fontId="10"/>
  </si>
  <si>
    <t>第６表　産業・性別常用労働者一人平均月間現金給与額、きまって支給する給与、所定内給与、　　　</t>
    <rPh sb="7" eb="8">
      <t>セイ</t>
    </rPh>
    <rPh sb="9" eb="11">
      <t>ジョウヨウ</t>
    </rPh>
    <rPh sb="11" eb="14">
      <t>ロウドウシャ</t>
    </rPh>
    <rPh sb="14" eb="15">
      <t>イチ</t>
    </rPh>
    <rPh sb="15" eb="16">
      <t>ニン</t>
    </rPh>
    <rPh sb="16" eb="18">
      <t>ヘイキン</t>
    </rPh>
    <rPh sb="18" eb="20">
      <t>ゲッカン</t>
    </rPh>
    <rPh sb="20" eb="22">
      <t>ゲンキン</t>
    </rPh>
    <rPh sb="22" eb="25">
      <t>キュウヨガク</t>
    </rPh>
    <rPh sb="30" eb="32">
      <t>シキュウ</t>
    </rPh>
    <rPh sb="34" eb="36">
      <t>キュウヨ</t>
    </rPh>
    <rPh sb="37" eb="40">
      <t>ショテイナイ</t>
    </rPh>
    <rPh sb="40" eb="42">
      <t>キュウヨ</t>
    </rPh>
    <phoneticPr fontId="10"/>
  </si>
  <si>
    <t>　　　（単位：円）</t>
    <rPh sb="7" eb="8">
      <t>エン</t>
    </rPh>
    <phoneticPr fontId="10"/>
  </si>
  <si>
    <t>現金給与
総    額</t>
    <rPh sb="0" eb="2">
      <t>ゲンキン</t>
    </rPh>
    <rPh sb="2" eb="4">
      <t>キュウヨ</t>
    </rPh>
    <rPh sb="5" eb="6">
      <t>フサ</t>
    </rPh>
    <rPh sb="10" eb="11">
      <t>ガク</t>
    </rPh>
    <phoneticPr fontId="10"/>
  </si>
  <si>
    <t>きまって支給する給与</t>
    <rPh sb="4" eb="6">
      <t>シキュウ</t>
    </rPh>
    <rPh sb="8" eb="10">
      <t>キュウヨ</t>
    </rPh>
    <phoneticPr fontId="10"/>
  </si>
  <si>
    <t>所定内　　　給与</t>
    <rPh sb="0" eb="3">
      <t>ショテイナイ</t>
    </rPh>
    <rPh sb="6" eb="8">
      <t>キュウヨ</t>
    </rPh>
    <phoneticPr fontId="10"/>
  </si>
  <si>
    <t>超過　　　労働　　　給与</t>
    <rPh sb="0" eb="2">
      <t>チョウカ</t>
    </rPh>
    <rPh sb="5" eb="7">
      <t>ロウドウ</t>
    </rPh>
    <rPh sb="10" eb="12">
      <t>キュウヨ</t>
    </rPh>
    <phoneticPr fontId="10"/>
  </si>
  <si>
    <t>特別に　　　支払われた給与</t>
    <rPh sb="0" eb="2">
      <t>トクベツ</t>
    </rPh>
    <rPh sb="6" eb="8">
      <t>シハラ</t>
    </rPh>
    <rPh sb="11" eb="13">
      <t>キュウヨ</t>
    </rPh>
    <phoneticPr fontId="10"/>
  </si>
  <si>
    <t>現金給与
総　　額</t>
    <rPh sb="0" eb="2">
      <t>ゲンキン</t>
    </rPh>
    <rPh sb="2" eb="4">
      <t>キュウヨ</t>
    </rPh>
    <rPh sb="5" eb="6">
      <t>フサ</t>
    </rPh>
    <rPh sb="8" eb="9">
      <t>ガク</t>
    </rPh>
    <phoneticPr fontId="10"/>
  </si>
  <si>
    <r>
      <rPr>
        <b/>
        <sz val="14"/>
        <color theme="1"/>
        <rFont val="ＭＳ ゴシック"/>
        <family val="3"/>
        <charset val="128"/>
      </rPr>
      <t>【参考資料】</t>
    </r>
    <r>
      <rPr>
        <sz val="14"/>
        <color theme="1"/>
        <rFont val="ＭＳ ゴシック"/>
        <family val="3"/>
        <charset val="128"/>
      </rPr>
      <t xml:space="preserve">
 　</t>
    </r>
    <r>
      <rPr>
        <b/>
        <sz val="14"/>
        <color theme="1"/>
        <rFont val="ＭＳ ゴシック"/>
        <family val="3"/>
        <charset val="128"/>
      </rPr>
      <t>毎月勤労統計における共通事業所による前年同月比の参考提供について</t>
    </r>
    <r>
      <rPr>
        <sz val="14"/>
        <color theme="1"/>
        <rFont val="ＭＳ ゴシック"/>
        <family val="3"/>
        <charset val="128"/>
      </rPr>
      <t xml:space="preserve">
　（注１）共通事業所とは、「前年同月分」及び「当月分」ともに集計対象となった調査対象事業所のことである。
　　　　平成30年から部分入替え方式の導入に伴い、常に一部の調査事業所が前年も対象となっていることから共通事業
　　　　所に限定した集計が可能となった。
　（注２）共通事業所集計では、同一事業所の平均賃金などの変化をみるためのものであり、労働者数の変化の影響を除
　　　　くため、前年同月も当月の労働者数をもとに月々の平均賃金などを計算している。
　（注３）共通事業所のみを用いて集計を行っているため、本系列（全ての調査対象事業所のデータを用いて作成した集　
　　　　計）に比べ、サンプルサイズが小さくなることに留意が必要である。</t>
    </r>
    <rPh sb="1" eb="3">
      <t>サンコウ</t>
    </rPh>
    <rPh sb="3" eb="5">
      <t>シリョウ</t>
    </rPh>
    <rPh sb="9" eb="11">
      <t>マイツキ</t>
    </rPh>
    <rPh sb="11" eb="13">
      <t>キンロウ</t>
    </rPh>
    <rPh sb="13" eb="15">
      <t>トウケイ</t>
    </rPh>
    <rPh sb="19" eb="21">
      <t>キョウツウ</t>
    </rPh>
    <rPh sb="21" eb="24">
      <t>ジギョウショ</t>
    </rPh>
    <rPh sb="27" eb="29">
      <t>ゼンネン</t>
    </rPh>
    <rPh sb="29" eb="32">
      <t>ドウゲツヒ</t>
    </rPh>
    <rPh sb="33" eb="35">
      <t>サンコウ</t>
    </rPh>
    <rPh sb="35" eb="37">
      <t>テイキョウ</t>
    </rPh>
    <rPh sb="44" eb="45">
      <t>チュウ</t>
    </rPh>
    <rPh sb="47" eb="49">
      <t>キョウツウ</t>
    </rPh>
    <rPh sb="49" eb="52">
      <t>ジギョウショ</t>
    </rPh>
    <rPh sb="56" eb="58">
      <t>ゼンネン</t>
    </rPh>
    <rPh sb="58" eb="60">
      <t>ドウゲツ</t>
    </rPh>
    <rPh sb="60" eb="61">
      <t>ブン</t>
    </rPh>
    <rPh sb="62" eb="63">
      <t>オヨ</t>
    </rPh>
    <rPh sb="65" eb="67">
      <t>トウゲツ</t>
    </rPh>
    <rPh sb="67" eb="68">
      <t>ブン</t>
    </rPh>
    <rPh sb="72" eb="74">
      <t>シュウケイ</t>
    </rPh>
    <rPh sb="74" eb="76">
      <t>タイショウ</t>
    </rPh>
    <rPh sb="80" eb="82">
      <t>チョウサ</t>
    </rPh>
    <rPh sb="82" eb="84">
      <t>タイショウ</t>
    </rPh>
    <rPh sb="84" eb="87">
      <t>ジギョウショ</t>
    </rPh>
    <rPh sb="99" eb="101">
      <t>ヘイセイ</t>
    </rPh>
    <rPh sb="103" eb="104">
      <t>ネン</t>
    </rPh>
    <rPh sb="106" eb="108">
      <t>ブブン</t>
    </rPh>
    <rPh sb="108" eb="110">
      <t>イレカ</t>
    </rPh>
    <rPh sb="111" eb="113">
      <t>ホウシキ</t>
    </rPh>
    <rPh sb="114" eb="116">
      <t>ドウニュウ</t>
    </rPh>
    <rPh sb="117" eb="118">
      <t>トモナ</t>
    </rPh>
    <rPh sb="120" eb="121">
      <t>ツネ</t>
    </rPh>
    <rPh sb="122" eb="124">
      <t>イチブ</t>
    </rPh>
    <rPh sb="125" eb="127">
      <t>チョウサ</t>
    </rPh>
    <rPh sb="127" eb="130">
      <t>ジギョウショ</t>
    </rPh>
    <rPh sb="131" eb="133">
      <t>ゼンネン</t>
    </rPh>
    <rPh sb="134" eb="136">
      <t>タイショウ</t>
    </rPh>
    <rPh sb="146" eb="148">
      <t>キョウツウ</t>
    </rPh>
    <rPh sb="157" eb="159">
      <t>ゲンテイ</t>
    </rPh>
    <rPh sb="161" eb="163">
      <t>シュウケイ</t>
    </rPh>
    <rPh sb="164" eb="166">
      <t>カノウ</t>
    </rPh>
    <phoneticPr fontId="4"/>
  </si>
  <si>
    <t>（調査産業計、事業所規模５人以上）</t>
    <rPh sb="1" eb="3">
      <t>チョウサ</t>
    </rPh>
    <rPh sb="3" eb="5">
      <t>サンギョウ</t>
    </rPh>
    <rPh sb="5" eb="6">
      <t>ケイ</t>
    </rPh>
    <rPh sb="7" eb="10">
      <t>ジギョウショ</t>
    </rPh>
    <rPh sb="10" eb="12">
      <t>キボ</t>
    </rPh>
    <rPh sb="13" eb="14">
      <t>ニン</t>
    </rPh>
    <rPh sb="14" eb="16">
      <t>イジョウ</t>
    </rPh>
    <phoneticPr fontId="4"/>
  </si>
  <si>
    <t>就業形態計</t>
    <rPh sb="0" eb="2">
      <t>シュウギョウ</t>
    </rPh>
    <rPh sb="2" eb="4">
      <t>ケイタイ</t>
    </rPh>
    <rPh sb="4" eb="5">
      <t>ケイ</t>
    </rPh>
    <phoneticPr fontId="4"/>
  </si>
  <si>
    <t>一般</t>
    <rPh sb="0" eb="2">
      <t>イッパン</t>
    </rPh>
    <phoneticPr fontId="4"/>
  </si>
  <si>
    <t>きまって支給する給与</t>
    <rPh sb="4" eb="6">
      <t>シキュウ</t>
    </rPh>
    <rPh sb="8" eb="10">
      <t>キュウヨ</t>
    </rPh>
    <phoneticPr fontId="4"/>
  </si>
  <si>
    <t>所定内給与</t>
    <rPh sb="0" eb="3">
      <t>ショテイナイ</t>
    </rPh>
    <rPh sb="3" eb="5">
      <t>キュウヨ</t>
    </rPh>
    <phoneticPr fontId="4"/>
  </si>
  <si>
    <t>総実労働時間</t>
    <rPh sb="0" eb="2">
      <t>ソウジツ</t>
    </rPh>
    <rPh sb="2" eb="4">
      <t>ロウドウ</t>
    </rPh>
    <rPh sb="4" eb="6">
      <t>ジカン</t>
    </rPh>
    <phoneticPr fontId="4"/>
  </si>
  <si>
    <t>所定内労働時間</t>
    <rPh sb="0" eb="3">
      <t>ショテイナイ</t>
    </rPh>
    <rPh sb="3" eb="5">
      <t>ロウドウ</t>
    </rPh>
    <rPh sb="5" eb="7">
      <t>ジカン</t>
    </rPh>
    <phoneticPr fontId="4"/>
  </si>
  <si>
    <t>所定外労働時間</t>
    <rPh sb="0" eb="3">
      <t>ショテイガイ</t>
    </rPh>
    <rPh sb="3" eb="5">
      <t>ロウドウ</t>
    </rPh>
    <rPh sb="5" eb="7">
      <t>ジカン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</si>
</sst>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quot;平成&quot;General&quot;年平均&quot;"/>
    <numFmt numFmtId="178" formatCode="#,##0.0"/>
    <numFmt numFmtId="179" formatCode="General&quot; &quot;"/>
    <numFmt numFmtId="180" formatCode="0&quot;月&quot;"/>
    <numFmt numFmtId="181" formatCode="&quot;平成&quot;0&quot;年&quot;"/>
  </numFmts>
  <fonts count="42" x14ac:knownFonts="1">
    <font>
      <sz val="11"/>
      <color theme="1"/>
      <name val="游ゴシック"/>
      <family val="2"/>
      <charset val="128"/>
      <scheme val="minor"/>
    </font>
    <font>
      <sz val="11"/>
      <color theme="1"/>
      <name val="游ゴシック"/>
      <family val="2"/>
      <charset val="128"/>
      <scheme val="minor"/>
    </font>
    <font>
      <sz val="12"/>
      <name val="ＭＳ 明朝"/>
      <family val="1"/>
      <charset val="128"/>
    </font>
    <font>
      <sz val="12"/>
      <name val="ＭＳ ゴシック"/>
      <family val="3"/>
      <charset val="128"/>
    </font>
    <font>
      <sz val="6"/>
      <name val="游ゴシック"/>
      <family val="2"/>
      <charset val="128"/>
      <scheme val="minor"/>
    </font>
    <font>
      <b/>
      <sz val="28"/>
      <name val="ＭＳ 明朝"/>
      <family val="1"/>
      <charset val="128"/>
    </font>
    <font>
      <sz val="10"/>
      <name val="ＭＳ ゴシック"/>
      <family val="3"/>
      <charset val="128"/>
    </font>
    <font>
      <sz val="16"/>
      <color indexed="8"/>
      <name val="ＭＳ ゴシック"/>
      <family val="3"/>
      <charset val="128"/>
    </font>
    <font>
      <sz val="18"/>
      <color indexed="8"/>
      <name val="ＭＳ ゴシック"/>
      <family val="3"/>
      <charset val="128"/>
    </font>
    <font>
      <sz val="14"/>
      <name val="ＭＳ ゴシック"/>
      <family val="3"/>
      <charset val="128"/>
    </font>
    <font>
      <sz val="6"/>
      <name val="ＭＳ Ｐ明朝"/>
      <family val="1"/>
      <charset val="128"/>
    </font>
    <font>
      <sz val="10"/>
      <color theme="2"/>
      <name val="ＭＳ ゴシック"/>
      <family val="3"/>
      <charset val="128"/>
    </font>
    <font>
      <sz val="8.5"/>
      <name val="ＭＳ ゴシック"/>
      <family val="3"/>
      <charset val="128"/>
    </font>
    <font>
      <sz val="10"/>
      <color theme="0"/>
      <name val="ＭＳ ゴシック"/>
      <family val="3"/>
      <charset val="128"/>
    </font>
    <font>
      <sz val="9"/>
      <name val="ＭＳ ゴシック"/>
      <family val="3"/>
      <charset val="128"/>
    </font>
    <font>
      <sz val="14"/>
      <name val="ＭＳ 明朝"/>
      <family val="1"/>
      <charset val="128"/>
    </font>
    <font>
      <sz val="14"/>
      <color theme="0"/>
      <name val="ＭＳ ゴシック"/>
      <family val="3"/>
      <charset val="128"/>
    </font>
    <font>
      <sz val="20"/>
      <name val="ＭＳ 明朝"/>
      <family val="1"/>
      <charset val="128"/>
    </font>
    <font>
      <sz val="14"/>
      <color indexed="8"/>
      <name val="ＭＳ ゴシック"/>
      <family val="3"/>
      <charset val="128"/>
    </font>
    <font>
      <sz val="12"/>
      <color indexed="8"/>
      <name val="ＭＳ ゴシック"/>
      <family val="3"/>
      <charset val="128"/>
    </font>
    <font>
      <sz val="10"/>
      <color indexed="8"/>
      <name val="ＭＳ ゴシック"/>
      <family val="3"/>
      <charset val="128"/>
    </font>
    <font>
      <sz val="13"/>
      <color indexed="8"/>
      <name val="ＭＳ ゴシック"/>
      <family val="3"/>
      <charset val="128"/>
    </font>
    <font>
      <sz val="14"/>
      <color rgb="FFFF0000"/>
      <name val="ＭＳ 明朝"/>
      <family val="1"/>
      <charset val="128"/>
    </font>
    <font>
      <sz val="11"/>
      <name val="ＭＳ ゴシック"/>
      <family val="3"/>
      <charset val="128"/>
    </font>
    <font>
      <sz val="9"/>
      <color indexed="8"/>
      <name val="ＭＳ ゴシック"/>
      <family val="3"/>
      <charset val="128"/>
    </font>
    <font>
      <sz val="8"/>
      <color indexed="8"/>
      <name val="ＭＳ ゴシック"/>
      <family val="3"/>
      <charset val="128"/>
    </font>
    <font>
      <sz val="11"/>
      <color indexed="8"/>
      <name val="ＭＳ ゴシック"/>
      <family val="3"/>
      <charset val="128"/>
    </font>
    <font>
      <sz val="7"/>
      <color indexed="8"/>
      <name val="ＭＳ ゴシック"/>
      <family val="3"/>
      <charset val="128"/>
    </font>
    <font>
      <sz val="12"/>
      <color rgb="FFFF0000"/>
      <name val="ＭＳ 明朝"/>
      <family val="1"/>
      <charset val="128"/>
    </font>
    <font>
      <sz val="10"/>
      <name val="ＭＳ 明朝"/>
      <family val="1"/>
      <charset val="128"/>
    </font>
    <font>
      <sz val="11.5"/>
      <color indexed="8"/>
      <name val="ＭＳ ゴシック"/>
      <family val="3"/>
      <charset val="128"/>
    </font>
    <font>
      <sz val="6.5"/>
      <color indexed="8"/>
      <name val="ＭＳ ゴシック"/>
      <family val="3"/>
      <charset val="128"/>
    </font>
    <font>
      <sz val="11"/>
      <name val="ＭＳ 明朝"/>
      <family val="1"/>
      <charset val="128"/>
    </font>
    <font>
      <sz val="18"/>
      <name val="ＭＳ 明朝"/>
      <family val="1"/>
      <charset val="128"/>
    </font>
    <font>
      <sz val="11.5"/>
      <name val="ＭＳ ゴシック"/>
      <family val="3"/>
      <charset val="128"/>
    </font>
    <font>
      <sz val="14"/>
      <color theme="1"/>
      <name val="ＭＳ ゴシック"/>
      <family val="3"/>
      <charset val="128"/>
    </font>
    <font>
      <sz val="12"/>
      <color theme="1"/>
      <name val="游ゴシック"/>
      <family val="2"/>
      <charset val="128"/>
      <scheme val="minor"/>
    </font>
    <font>
      <sz val="22"/>
      <color theme="1"/>
      <name val="游ゴシック"/>
      <family val="2"/>
      <charset val="128"/>
      <scheme val="minor"/>
    </font>
    <font>
      <sz val="12"/>
      <color theme="1"/>
      <name val="ＭＳ ゴシック"/>
      <family val="3"/>
      <charset val="128"/>
    </font>
    <font>
      <sz val="6"/>
      <name val="ＭＳ Ｐゴシック"/>
      <family val="3"/>
      <charset val="128"/>
    </font>
    <font>
      <sz val="6"/>
      <name val="游ゴシック"/>
      <family val="3"/>
      <charset val="128"/>
      <scheme val="minor"/>
    </font>
    <font>
      <b/>
      <sz val="14"/>
      <color theme="1"/>
      <name val="ＭＳ ゴシック"/>
      <family val="3"/>
      <charset val="128"/>
    </font>
  </fonts>
  <fills count="2">
    <fill>
      <patternFill patternType="none"/>
    </fill>
    <fill>
      <patternFill patternType="gray125"/>
    </fill>
  </fills>
  <borders count="6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8"/>
      </left>
      <right/>
      <top/>
      <bottom/>
      <diagonal/>
    </border>
    <border>
      <left style="thin">
        <color indexed="64"/>
      </left>
      <right style="thin">
        <color indexed="64"/>
      </right>
      <top/>
      <bottom/>
      <diagonal/>
    </border>
    <border>
      <left style="thin">
        <color indexed="8"/>
      </left>
      <right style="thin">
        <color indexed="8"/>
      </right>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right style="thin">
        <color indexed="64"/>
      </right>
      <top/>
      <bottom style="thin">
        <color indexed="64"/>
      </bottom>
      <diagonal/>
    </border>
    <border>
      <left style="thin">
        <color indexed="8"/>
      </left>
      <right style="thin">
        <color indexed="64"/>
      </right>
      <top/>
      <bottom/>
      <diagonal/>
    </border>
    <border>
      <left style="thin">
        <color indexed="64"/>
      </left>
      <right style="thin">
        <color indexed="8"/>
      </right>
      <top/>
      <bottom style="dotted">
        <color indexed="64"/>
      </bottom>
      <diagonal/>
    </border>
    <border>
      <left style="thin">
        <color indexed="64"/>
      </left>
      <right/>
      <top style="dotted">
        <color indexed="64"/>
      </top>
      <bottom/>
      <diagonal/>
    </border>
    <border>
      <left style="thin">
        <color indexed="8"/>
      </left>
      <right/>
      <top style="thin">
        <color indexed="64"/>
      </top>
      <bottom/>
      <diagonal/>
    </border>
    <border>
      <left style="thin">
        <color indexed="8"/>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style="thin">
        <color indexed="8"/>
      </right>
      <top style="thin">
        <color indexed="8"/>
      </top>
      <bottom/>
      <diagonal/>
    </border>
    <border>
      <left style="thin">
        <color indexed="8"/>
      </left>
      <right style="thin">
        <color indexed="8"/>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64"/>
      </bottom>
      <diagonal/>
    </border>
    <border>
      <left style="thin">
        <color indexed="8"/>
      </left>
      <right style="thin">
        <color indexed="8"/>
      </right>
      <top/>
      <bottom style="thin">
        <color indexed="64"/>
      </bottom>
      <diagonal/>
    </border>
    <border>
      <left style="thin">
        <color indexed="64"/>
      </left>
      <right style="thin">
        <color indexed="8"/>
      </right>
      <top style="thin">
        <color indexed="64"/>
      </top>
      <bottom/>
      <diagonal/>
    </border>
    <border>
      <left/>
      <right style="thin">
        <color indexed="8"/>
      </right>
      <top/>
      <bottom/>
      <diagonal/>
    </border>
    <border>
      <left style="thin">
        <color indexed="8"/>
      </left>
      <right style="thin">
        <color indexed="8"/>
      </right>
      <top style="thin">
        <color indexed="64"/>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64"/>
      </right>
      <top style="thin">
        <color indexed="8"/>
      </top>
      <bottom/>
      <diagonal/>
    </border>
    <border>
      <left style="medium">
        <color indexed="64"/>
      </left>
      <right style="thin">
        <color indexed="64"/>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auto="1"/>
      </right>
      <top/>
      <bottom/>
      <diagonal/>
    </border>
  </borders>
  <cellStyleXfs count="4">
    <xf numFmtId="0" fontId="0" fillId="0" borderId="0">
      <alignment vertical="center"/>
    </xf>
    <xf numFmtId="0" fontId="2" fillId="0" borderId="0"/>
    <xf numFmtId="1" fontId="2" fillId="0" borderId="0"/>
    <xf numFmtId="0" fontId="1" fillId="0" borderId="0">
      <alignment vertical="center"/>
    </xf>
  </cellStyleXfs>
  <cellXfs count="330">
    <xf numFmtId="0" fontId="0" fillId="0" borderId="0" xfId="0">
      <alignment vertical="center"/>
    </xf>
    <xf numFmtId="0" fontId="3" fillId="0" borderId="0" xfId="1" applyFont="1" applyAlignment="1">
      <alignment vertical="center"/>
    </xf>
    <xf numFmtId="0" fontId="5" fillId="0" borderId="0" xfId="1" applyFont="1" applyAlignment="1">
      <alignment horizontal="center" vertical="top"/>
    </xf>
    <xf numFmtId="0" fontId="2" fillId="0" borderId="0" xfId="1" applyAlignment="1" applyProtection="1">
      <alignment vertical="center"/>
      <protection locked="0"/>
    </xf>
    <xf numFmtId="0" fontId="6" fillId="0" borderId="0" xfId="1" applyFont="1" applyAlignment="1">
      <alignment vertical="center"/>
    </xf>
    <xf numFmtId="0" fontId="7" fillId="0" borderId="0" xfId="1" applyFont="1" applyAlignment="1">
      <alignment vertical="center"/>
    </xf>
    <xf numFmtId="0" fontId="8" fillId="0" borderId="0" xfId="1" applyFont="1" applyAlignment="1">
      <alignment vertical="center"/>
    </xf>
    <xf numFmtId="0" fontId="9" fillId="0" borderId="1" xfId="1" applyFont="1" applyBorder="1" applyAlignment="1">
      <alignment vertical="center"/>
    </xf>
    <xf numFmtId="0" fontId="9" fillId="0" borderId="0" xfId="1" applyFont="1" applyAlignment="1">
      <alignment vertical="center"/>
    </xf>
    <xf numFmtId="0" fontId="2" fillId="0" borderId="0" xfId="1" applyAlignment="1" applyProtection="1">
      <alignment horizontal="right" vertical="center"/>
      <protection locked="0"/>
    </xf>
    <xf numFmtId="0" fontId="9" fillId="0" borderId="0" xfId="1" applyFont="1" applyAlignment="1">
      <alignment horizontal="right" vertical="center"/>
    </xf>
    <xf numFmtId="0" fontId="11" fillId="0" borderId="0" xfId="1" applyFont="1" applyAlignment="1">
      <alignment vertical="center"/>
    </xf>
    <xf numFmtId="0" fontId="2" fillId="0" borderId="2" xfId="1" applyBorder="1" applyAlignment="1" applyProtection="1">
      <alignment vertical="center"/>
      <protection locked="0"/>
    </xf>
    <xf numFmtId="0" fontId="2" fillId="0" borderId="3" xfId="1" applyBorder="1" applyAlignment="1" applyProtection="1">
      <alignment vertical="center"/>
      <protection locked="0"/>
    </xf>
    <xf numFmtId="0" fontId="12" fillId="0" borderId="2" xfId="1" applyFont="1" applyBorder="1" applyAlignment="1">
      <alignment horizontal="center" vertical="center" shrinkToFit="1"/>
    </xf>
    <xf numFmtId="0" fontId="6" fillId="0" borderId="4" xfId="1" applyFont="1" applyBorder="1" applyAlignment="1">
      <alignment horizontal="center" vertical="center"/>
    </xf>
    <xf numFmtId="0" fontId="13" fillId="0" borderId="0" xfId="1" applyFont="1" applyAlignment="1">
      <alignment vertical="center"/>
    </xf>
    <xf numFmtId="0" fontId="9" fillId="0" borderId="5" xfId="1" applyFont="1" applyBorder="1" applyAlignment="1">
      <alignment horizontal="center" vertical="center"/>
    </xf>
    <xf numFmtId="0" fontId="12" fillId="0" borderId="7" xfId="1" applyFont="1" applyBorder="1" applyAlignment="1">
      <alignment horizontal="center" vertical="center"/>
    </xf>
    <xf numFmtId="0" fontId="6" fillId="0" borderId="8" xfId="1" applyFont="1" applyBorder="1" applyAlignment="1">
      <alignment horizontal="center" vertical="center"/>
    </xf>
    <xf numFmtId="176" fontId="14" fillId="0" borderId="9" xfId="1" applyNumberFormat="1" applyFont="1" applyBorder="1" applyAlignment="1">
      <alignment horizontal="center" vertical="center" wrapText="1"/>
    </xf>
    <xf numFmtId="0" fontId="6" fillId="0" borderId="10" xfId="1" applyFont="1" applyBorder="1" applyAlignment="1">
      <alignment horizontal="center" vertical="center" shrinkToFit="1"/>
    </xf>
    <xf numFmtId="0" fontId="6" fillId="0" borderId="9" xfId="1" applyFont="1" applyBorder="1" applyAlignment="1">
      <alignment horizontal="center" vertical="center" shrinkToFit="1"/>
    </xf>
    <xf numFmtId="178" fontId="9" fillId="0" borderId="0" xfId="1" applyNumberFormat="1" applyFont="1" applyAlignment="1">
      <alignment horizontal="right" vertical="center"/>
    </xf>
    <xf numFmtId="178" fontId="9" fillId="0" borderId="12" xfId="1" applyNumberFormat="1" applyFont="1" applyBorder="1" applyAlignment="1">
      <alignment horizontal="right" vertical="center"/>
    </xf>
    <xf numFmtId="178" fontId="9" fillId="0" borderId="13" xfId="1" applyNumberFormat="1" applyFont="1" applyBorder="1" applyAlignment="1">
      <alignment horizontal="right" vertical="center"/>
    </xf>
    <xf numFmtId="179" fontId="9" fillId="0" borderId="5" xfId="1" applyNumberFormat="1" applyFont="1" applyBorder="1" applyAlignment="1">
      <alignment horizontal="left" vertical="center"/>
    </xf>
    <xf numFmtId="178" fontId="9" fillId="0" borderId="14" xfId="1" applyNumberFormat="1" applyFont="1" applyBorder="1" applyAlignment="1">
      <alignment horizontal="right" vertical="center"/>
    </xf>
    <xf numFmtId="0" fontId="15" fillId="0" borderId="16" xfId="1" applyFont="1" applyBorder="1" applyAlignment="1" applyProtection="1">
      <alignment horizontal="left" vertical="center"/>
      <protection locked="0"/>
    </xf>
    <xf numFmtId="178" fontId="9" fillId="0" borderId="17" xfId="1" applyNumberFormat="1" applyFont="1" applyBorder="1" applyAlignment="1">
      <alignment horizontal="right" vertical="center"/>
    </xf>
    <xf numFmtId="0" fontId="13" fillId="0" borderId="0" xfId="1" applyFont="1" applyAlignment="1">
      <alignment horizontal="right" vertical="center"/>
    </xf>
    <xf numFmtId="0" fontId="9" fillId="0" borderId="5" xfId="1" applyFont="1" applyBorder="1" applyAlignment="1">
      <alignment horizontal="right" vertical="center" shrinkToFit="1"/>
    </xf>
    <xf numFmtId="178" fontId="9" fillId="0" borderId="18" xfId="1" quotePrefix="1" applyNumberFormat="1" applyFont="1" applyBorder="1" applyAlignment="1">
      <alignment horizontal="right" vertical="center"/>
    </xf>
    <xf numFmtId="178" fontId="9" fillId="0" borderId="13" xfId="1" quotePrefix="1" applyNumberFormat="1" applyFont="1" applyBorder="1" applyAlignment="1">
      <alignment horizontal="right" vertical="center"/>
    </xf>
    <xf numFmtId="0" fontId="9" fillId="0" borderId="7" xfId="1" applyFont="1" applyBorder="1" applyAlignment="1">
      <alignment horizontal="right" vertical="center" shrinkToFit="1"/>
    </xf>
    <xf numFmtId="0" fontId="9" fillId="0" borderId="19" xfId="1" applyFont="1" applyBorder="1" applyAlignment="1">
      <alignment horizontal="right" vertical="center"/>
    </xf>
    <xf numFmtId="178" fontId="9" fillId="0" borderId="8" xfId="1" quotePrefix="1" applyNumberFormat="1" applyFont="1" applyBorder="1" applyAlignment="1">
      <alignment horizontal="right" vertical="center"/>
    </xf>
    <xf numFmtId="0" fontId="2" fillId="0" borderId="0" xfId="1" applyAlignment="1">
      <alignment vertical="center"/>
    </xf>
    <xf numFmtId="0" fontId="2" fillId="0" borderId="1" xfId="1" applyBorder="1" applyAlignment="1" applyProtection="1">
      <alignment horizontal="right" vertical="center"/>
      <protection locked="0"/>
    </xf>
    <xf numFmtId="0" fontId="9" fillId="0" borderId="5" xfId="1" applyFont="1" applyBorder="1" applyAlignment="1">
      <alignment horizontal="centerContinuous" vertical="top"/>
    </xf>
    <xf numFmtId="0" fontId="11" fillId="0" borderId="0" xfId="1" applyFont="1" applyAlignment="1">
      <alignment horizontal="right" vertical="center"/>
    </xf>
    <xf numFmtId="178" fontId="9" fillId="0" borderId="20" xfId="1" applyNumberFormat="1" applyFont="1" applyBorder="1" applyAlignment="1">
      <alignment horizontal="right" vertical="center"/>
    </xf>
    <xf numFmtId="178" fontId="9" fillId="0" borderId="5" xfId="1" applyNumberFormat="1" applyFont="1" applyBorder="1" applyAlignment="1">
      <alignment horizontal="right" vertical="center"/>
    </xf>
    <xf numFmtId="178" fontId="9" fillId="0" borderId="21" xfId="1" applyNumberFormat="1" applyFont="1" applyBorder="1" applyAlignment="1">
      <alignment horizontal="right" vertical="center"/>
    </xf>
    <xf numFmtId="0" fontId="9" fillId="0" borderId="5" xfId="1" applyFont="1" applyBorder="1" applyAlignment="1">
      <alignment horizontal="left" vertical="center" shrinkToFit="1"/>
    </xf>
    <xf numFmtId="178" fontId="9" fillId="0" borderId="18" xfId="1" applyNumberFormat="1" applyFont="1" applyBorder="1" applyAlignment="1">
      <alignment horizontal="right" vertical="center" wrapText="1"/>
    </xf>
    <xf numFmtId="0" fontId="9" fillId="0" borderId="7" xfId="1" applyFont="1" applyBorder="1" applyAlignment="1">
      <alignment horizontal="left" vertical="center" shrinkToFit="1"/>
    </xf>
    <xf numFmtId="180" fontId="9" fillId="0" borderId="19" xfId="1" applyNumberFormat="1" applyFont="1" applyBorder="1" applyAlignment="1">
      <alignment horizontal="right" vertical="center"/>
    </xf>
    <xf numFmtId="178" fontId="9" fillId="0" borderId="0" xfId="1" applyNumberFormat="1" applyFont="1" applyAlignment="1">
      <alignment vertical="center"/>
    </xf>
    <xf numFmtId="0" fontId="2" fillId="0" borderId="0" xfId="1" applyAlignment="1" applyProtection="1">
      <alignment horizontal="center" vertical="center"/>
      <protection locked="0"/>
    </xf>
    <xf numFmtId="179" fontId="9" fillId="0" borderId="5" xfId="1" applyNumberFormat="1" applyFont="1" applyBorder="1" applyAlignment="1">
      <alignment horizontal="right" vertical="center"/>
    </xf>
    <xf numFmtId="179" fontId="9" fillId="0" borderId="5" xfId="1" applyNumberFormat="1" applyFont="1" applyBorder="1" applyAlignment="1">
      <alignment horizontal="right" vertical="center" shrinkToFit="1"/>
    </xf>
    <xf numFmtId="179" fontId="9" fillId="0" borderId="15" xfId="1" applyNumberFormat="1" applyFont="1" applyBorder="1" applyAlignment="1">
      <alignment horizontal="right" vertical="center"/>
    </xf>
    <xf numFmtId="0" fontId="2" fillId="0" borderId="16" xfId="1" applyBorder="1" applyAlignment="1" applyProtection="1">
      <alignment horizontal="left" vertical="center"/>
      <protection locked="0"/>
    </xf>
    <xf numFmtId="181" fontId="9" fillId="0" borderId="22" xfId="1" applyNumberFormat="1" applyFont="1" applyBorder="1" applyAlignment="1">
      <alignment horizontal="left" vertical="center" shrinkToFit="1"/>
    </xf>
    <xf numFmtId="181" fontId="9" fillId="0" borderId="5" xfId="1" applyNumberFormat="1" applyFont="1" applyBorder="1" applyAlignment="1">
      <alignment horizontal="left" vertical="center" shrinkToFit="1"/>
    </xf>
    <xf numFmtId="181" fontId="9" fillId="0" borderId="7" xfId="1" applyNumberFormat="1" applyFont="1" applyBorder="1" applyAlignment="1">
      <alignment horizontal="left" vertical="center" shrinkToFit="1"/>
    </xf>
    <xf numFmtId="0" fontId="6" fillId="0" borderId="2" xfId="1" applyFont="1" applyBorder="1" applyAlignment="1">
      <alignment horizontal="centerContinuous" vertical="center" shrinkToFit="1"/>
    </xf>
    <xf numFmtId="0" fontId="6" fillId="0" borderId="11" xfId="1" applyFont="1" applyBorder="1" applyAlignment="1">
      <alignment horizontal="centerContinuous" vertical="center"/>
    </xf>
    <xf numFmtId="0" fontId="6" fillId="0" borderId="7" xfId="1" applyFont="1" applyBorder="1" applyAlignment="1">
      <alignment horizontal="centerContinuous" vertical="center"/>
    </xf>
    <xf numFmtId="0" fontId="6" fillId="0" borderId="19" xfId="1" applyFont="1" applyBorder="1" applyAlignment="1">
      <alignment horizontal="centerContinuous" vertical="center"/>
    </xf>
    <xf numFmtId="0" fontId="9" fillId="0" borderId="0" xfId="1" applyFont="1" applyAlignment="1" applyProtection="1">
      <alignment horizontal="right" vertical="center"/>
      <protection locked="0"/>
    </xf>
    <xf numFmtId="0" fontId="16" fillId="0" borderId="0" xfId="1" applyFont="1" applyAlignment="1">
      <alignment horizontal="right" vertical="center"/>
    </xf>
    <xf numFmtId="0" fontId="2" fillId="0" borderId="5" xfId="1" applyBorder="1" applyAlignment="1" applyProtection="1">
      <alignment vertical="center"/>
      <protection locked="0"/>
    </xf>
    <xf numFmtId="178" fontId="9" fillId="0" borderId="2" xfId="1" applyNumberFormat="1" applyFont="1" applyBorder="1" applyAlignment="1">
      <alignment horizontal="right" vertical="center"/>
    </xf>
    <xf numFmtId="178" fontId="9" fillId="0" borderId="23" xfId="1" applyNumberFormat="1" applyFont="1" applyBorder="1" applyAlignment="1">
      <alignment horizontal="right" vertical="center"/>
    </xf>
    <xf numFmtId="178" fontId="9" fillId="0" borderId="24" xfId="1" applyNumberFormat="1" applyFont="1" applyBorder="1" applyAlignment="1">
      <alignment horizontal="right" vertical="center"/>
    </xf>
    <xf numFmtId="0" fontId="9" fillId="0" borderId="0" xfId="1" applyFont="1" applyAlignment="1">
      <alignment horizontal="left" vertical="center"/>
    </xf>
    <xf numFmtId="178" fontId="9" fillId="0" borderId="0" xfId="1" quotePrefix="1" applyNumberFormat="1" applyFont="1" applyAlignment="1">
      <alignment horizontal="right" vertical="center"/>
    </xf>
    <xf numFmtId="0" fontId="9" fillId="0" borderId="0" xfId="1" applyFont="1" applyAlignment="1" applyProtection="1">
      <alignment vertical="top"/>
      <protection locked="0"/>
    </xf>
    <xf numFmtId="0" fontId="2" fillId="0" borderId="0" xfId="2" applyNumberFormat="1"/>
    <xf numFmtId="0" fontId="2" fillId="0" borderId="0" xfId="2" applyNumberFormat="1" applyAlignment="1">
      <alignment vertical="center"/>
    </xf>
    <xf numFmtId="0" fontId="17" fillId="0" borderId="0" xfId="2" applyNumberFormat="1" applyFont="1"/>
    <xf numFmtId="0" fontId="7" fillId="0" borderId="0" xfId="2" applyNumberFormat="1" applyFont="1"/>
    <xf numFmtId="0" fontId="15" fillId="0" borderId="0" xfId="2" applyNumberFormat="1" applyFont="1"/>
    <xf numFmtId="0" fontId="18" fillId="0" borderId="0" xfId="2" applyNumberFormat="1" applyFont="1" applyAlignment="1">
      <alignment vertical="center"/>
    </xf>
    <xf numFmtId="0" fontId="7" fillId="0" borderId="0" xfId="2" applyNumberFormat="1" applyFont="1" applyAlignment="1">
      <alignment vertical="center"/>
    </xf>
    <xf numFmtId="0" fontId="3" fillId="0" borderId="0" xfId="2" applyNumberFormat="1" applyFont="1" applyAlignment="1">
      <alignment vertical="center"/>
    </xf>
    <xf numFmtId="0" fontId="3" fillId="0" borderId="0" xfId="2" applyNumberFormat="1" applyFont="1"/>
    <xf numFmtId="0" fontId="19" fillId="0" borderId="0" xfId="2" applyNumberFormat="1" applyFont="1" applyAlignment="1">
      <alignment vertical="center"/>
    </xf>
    <xf numFmtId="0" fontId="20" fillId="0" borderId="0" xfId="2" applyNumberFormat="1" applyFont="1" applyAlignment="1">
      <alignment vertical="center"/>
    </xf>
    <xf numFmtId="0" fontId="18" fillId="0" borderId="0" xfId="2" applyNumberFormat="1" applyFont="1" applyAlignment="1">
      <alignment vertical="top"/>
    </xf>
    <xf numFmtId="1" fontId="9" fillId="0" borderId="0" xfId="2" applyFont="1" applyAlignment="1">
      <alignment horizontal="right" vertical="center"/>
    </xf>
    <xf numFmtId="0" fontId="9" fillId="0" borderId="0" xfId="2" applyNumberFormat="1" applyFont="1"/>
    <xf numFmtId="0" fontId="18" fillId="0" borderId="2" xfId="2" applyNumberFormat="1" applyFont="1" applyBorder="1" applyAlignment="1">
      <alignment horizontal="center" vertical="center"/>
    </xf>
    <xf numFmtId="0" fontId="18" fillId="0" borderId="3" xfId="2" applyNumberFormat="1" applyFont="1" applyBorder="1" applyAlignment="1">
      <alignment horizontal="center" vertical="center"/>
    </xf>
    <xf numFmtId="0" fontId="18" fillId="0" borderId="11" xfId="2" applyNumberFormat="1" applyFont="1" applyBorder="1" applyAlignment="1">
      <alignment horizontal="center" vertical="center"/>
    </xf>
    <xf numFmtId="0" fontId="18" fillId="0" borderId="4" xfId="2" applyNumberFormat="1" applyFont="1" applyBorder="1" applyAlignment="1">
      <alignment horizontal="center" vertical="center" wrapText="1"/>
    </xf>
    <xf numFmtId="0" fontId="18" fillId="0" borderId="4" xfId="2" applyNumberFormat="1" applyFont="1" applyBorder="1" applyAlignment="1">
      <alignment vertical="center" wrapText="1"/>
    </xf>
    <xf numFmtId="0" fontId="18" fillId="0" borderId="2" xfId="2" applyNumberFormat="1" applyFont="1" applyBorder="1" applyAlignment="1">
      <alignment horizontal="center" vertical="center" wrapText="1"/>
    </xf>
    <xf numFmtId="0" fontId="21" fillId="0" borderId="25" xfId="2" applyNumberFormat="1" applyFont="1" applyBorder="1" applyAlignment="1">
      <alignment vertical="center"/>
    </xf>
    <xf numFmtId="0" fontId="21" fillId="0" borderId="26" xfId="2" applyNumberFormat="1" applyFont="1" applyBorder="1" applyAlignment="1">
      <alignment vertical="center"/>
    </xf>
    <xf numFmtId="0" fontId="22" fillId="0" borderId="0" xfId="2" applyNumberFormat="1" applyFont="1"/>
    <xf numFmtId="0" fontId="18" fillId="0" borderId="5" xfId="2" applyNumberFormat="1" applyFont="1" applyBorder="1" applyAlignment="1">
      <alignment horizontal="center" vertical="center"/>
    </xf>
    <xf numFmtId="0" fontId="18" fillId="0" borderId="0" xfId="2" applyNumberFormat="1" applyFont="1" applyAlignment="1">
      <alignment horizontal="center" vertical="center"/>
    </xf>
    <xf numFmtId="0" fontId="18" fillId="0" borderId="13" xfId="2" applyNumberFormat="1" applyFont="1" applyBorder="1" applyAlignment="1">
      <alignment vertical="center"/>
    </xf>
    <xf numFmtId="0" fontId="18" fillId="0" borderId="13" xfId="2" applyNumberFormat="1" applyFont="1" applyBorder="1" applyAlignment="1">
      <alignment horizontal="center" vertical="center"/>
    </xf>
    <xf numFmtId="0" fontId="18" fillId="0" borderId="5" xfId="2" applyNumberFormat="1" applyFont="1" applyBorder="1" applyAlignment="1">
      <alignment vertical="center"/>
    </xf>
    <xf numFmtId="0" fontId="21" fillId="0" borderId="4" xfId="2" applyNumberFormat="1" applyFont="1" applyBorder="1" applyAlignment="1">
      <alignment horizontal="distributed" vertical="center"/>
    </xf>
    <xf numFmtId="0" fontId="18" fillId="0" borderId="7" xfId="2" applyNumberFormat="1" applyFont="1" applyBorder="1" applyAlignment="1">
      <alignment horizontal="center" vertical="center"/>
    </xf>
    <xf numFmtId="0" fontId="18" fillId="0" borderId="1" xfId="2" applyNumberFormat="1" applyFont="1" applyBorder="1" applyAlignment="1">
      <alignment horizontal="center" vertical="center"/>
    </xf>
    <xf numFmtId="0" fontId="18" fillId="0" borderId="19" xfId="2" applyNumberFormat="1" applyFont="1" applyBorder="1" applyAlignment="1">
      <alignment horizontal="center" vertical="center"/>
    </xf>
    <xf numFmtId="0" fontId="18" fillId="0" borderId="8" xfId="2" applyNumberFormat="1" applyFont="1" applyBorder="1" applyAlignment="1">
      <alignment horizontal="center" vertical="center"/>
    </xf>
    <xf numFmtId="0" fontId="21" fillId="0" borderId="8" xfId="2" applyNumberFormat="1" applyFont="1" applyBorder="1" applyAlignment="1">
      <alignment horizontal="distributed" vertical="center"/>
    </xf>
    <xf numFmtId="0" fontId="21" fillId="0" borderId="19" xfId="2" applyNumberFormat="1" applyFont="1" applyBorder="1" applyAlignment="1">
      <alignment horizontal="distributed" vertical="center"/>
    </xf>
    <xf numFmtId="0" fontId="23" fillId="0" borderId="2" xfId="2" applyNumberFormat="1" applyFont="1" applyBorder="1" applyAlignment="1">
      <alignment horizontal="centerContinuous" vertical="center"/>
    </xf>
    <xf numFmtId="0" fontId="23" fillId="0" borderId="11" xfId="2" applyNumberFormat="1" applyFont="1" applyBorder="1" applyAlignment="1">
      <alignment horizontal="centerContinuous" vertical="center"/>
    </xf>
    <xf numFmtId="1" fontId="19" fillId="0" borderId="4" xfId="2" applyFont="1" applyBorder="1" applyAlignment="1">
      <alignment horizontal="distributed" vertical="center"/>
    </xf>
    <xf numFmtId="3" fontId="18" fillId="0" borderId="5" xfId="2" applyNumberFormat="1" applyFont="1" applyBorder="1" applyAlignment="1">
      <alignment horizontal="right" vertical="center"/>
    </xf>
    <xf numFmtId="178" fontId="18" fillId="0" borderId="4" xfId="2" applyNumberFormat="1" applyFont="1" applyBorder="1" applyAlignment="1">
      <alignment horizontal="right" vertical="center"/>
    </xf>
    <xf numFmtId="0" fontId="23" fillId="0" borderId="5" xfId="2" applyNumberFormat="1" applyFont="1" applyBorder="1" applyAlignment="1">
      <alignment horizontal="centerContinuous" vertical="center"/>
    </xf>
    <xf numFmtId="0" fontId="23" fillId="0" borderId="6" xfId="2" applyNumberFormat="1" applyFont="1" applyBorder="1" applyAlignment="1">
      <alignment horizontal="centerContinuous" vertical="center"/>
    </xf>
    <xf numFmtId="1" fontId="19" fillId="0" borderId="13" xfId="2" applyFont="1" applyBorder="1" applyAlignment="1">
      <alignment horizontal="distributed" vertical="center"/>
    </xf>
    <xf numFmtId="178" fontId="18" fillId="0" borderId="13" xfId="2" applyNumberFormat="1" applyFont="1" applyBorder="1" applyAlignment="1">
      <alignment horizontal="right" vertical="center"/>
    </xf>
    <xf numFmtId="1" fontId="24" fillId="0" borderId="13" xfId="2" applyFont="1" applyBorder="1" applyAlignment="1">
      <alignment horizontal="distributed" vertical="center" shrinkToFit="1"/>
    </xf>
    <xf numFmtId="1" fontId="25" fillId="0" borderId="13" xfId="2" applyFont="1" applyBorder="1" applyAlignment="1">
      <alignment horizontal="distributed" vertical="center"/>
    </xf>
    <xf numFmtId="1" fontId="26" fillId="0" borderId="13" xfId="2" applyFont="1" applyBorder="1" applyAlignment="1">
      <alignment horizontal="distributed" vertical="center"/>
    </xf>
    <xf numFmtId="1" fontId="24" fillId="0" borderId="13" xfId="2" applyFont="1" applyBorder="1" applyAlignment="1">
      <alignment horizontal="distributed" vertical="center"/>
    </xf>
    <xf numFmtId="1" fontId="27" fillId="0" borderId="13" xfId="2" applyFont="1" applyBorder="1" applyAlignment="1">
      <alignment horizontal="distributed" vertical="center" shrinkToFit="1"/>
    </xf>
    <xf numFmtId="1" fontId="19" fillId="0" borderId="4" xfId="2" applyFont="1" applyBorder="1" applyAlignment="1">
      <alignment horizontal="distributed" vertical="center" shrinkToFit="1"/>
    </xf>
    <xf numFmtId="3" fontId="18" fillId="0" borderId="2" xfId="2" applyNumberFormat="1" applyFont="1" applyBorder="1" applyAlignment="1">
      <alignment horizontal="right" vertical="center"/>
    </xf>
    <xf numFmtId="1" fontId="19" fillId="0" borderId="13" xfId="2" applyFont="1" applyBorder="1" applyAlignment="1">
      <alignment horizontal="distributed" vertical="center" shrinkToFit="1"/>
    </xf>
    <xf numFmtId="3" fontId="9" fillId="0" borderId="5" xfId="2" applyNumberFormat="1" applyFont="1" applyBorder="1" applyAlignment="1">
      <alignment horizontal="right" vertical="center"/>
    </xf>
    <xf numFmtId="178" fontId="9" fillId="0" borderId="13" xfId="2" applyNumberFormat="1" applyFont="1" applyBorder="1" applyAlignment="1">
      <alignment horizontal="right" vertical="center"/>
    </xf>
    <xf numFmtId="0" fontId="23" fillId="0" borderId="27" xfId="2" applyNumberFormat="1" applyFont="1" applyBorder="1" applyAlignment="1">
      <alignment horizontal="centerContinuous" vertical="center"/>
    </xf>
    <xf numFmtId="0" fontId="23" fillId="0" borderId="28" xfId="2" applyNumberFormat="1" applyFont="1" applyBorder="1" applyAlignment="1">
      <alignment horizontal="centerContinuous" vertical="center"/>
    </xf>
    <xf numFmtId="1" fontId="26" fillId="0" borderId="29" xfId="2" applyFont="1" applyBorder="1" applyAlignment="1">
      <alignment horizontal="distributed" vertical="center" shrinkToFit="1"/>
    </xf>
    <xf numFmtId="3" fontId="18" fillId="0" borderId="27" xfId="2" applyNumberFormat="1" applyFont="1" applyBorder="1" applyAlignment="1">
      <alignment horizontal="right" vertical="center"/>
    </xf>
    <xf numFmtId="178" fontId="18" fillId="0" borderId="29" xfId="2" applyNumberFormat="1" applyFont="1" applyBorder="1" applyAlignment="1">
      <alignment horizontal="right" vertical="center"/>
    </xf>
    <xf numFmtId="0" fontId="23" fillId="0" borderId="7" xfId="2" applyNumberFormat="1" applyFont="1" applyBorder="1" applyAlignment="1">
      <alignment horizontal="centerContinuous" vertical="center"/>
    </xf>
    <xf numFmtId="0" fontId="23" fillId="0" borderId="19" xfId="2" applyNumberFormat="1" applyFont="1" applyBorder="1" applyAlignment="1">
      <alignment horizontal="centerContinuous" vertical="center"/>
    </xf>
    <xf numFmtId="1" fontId="26" fillId="0" borderId="8" xfId="2" applyFont="1" applyBorder="1" applyAlignment="1">
      <alignment horizontal="distributed" vertical="center" shrinkToFit="1"/>
    </xf>
    <xf numFmtId="3" fontId="18" fillId="0" borderId="7" xfId="2" applyNumberFormat="1" applyFont="1" applyBorder="1" applyAlignment="1">
      <alignment horizontal="right" vertical="center"/>
    </xf>
    <xf numFmtId="178" fontId="18" fillId="0" borderId="8" xfId="2" applyNumberFormat="1" applyFont="1" applyBorder="1" applyAlignment="1">
      <alignment horizontal="right" vertical="center"/>
    </xf>
    <xf numFmtId="1" fontId="18" fillId="0" borderId="0" xfId="2" applyFont="1" applyAlignment="1">
      <alignment vertical="center"/>
    </xf>
    <xf numFmtId="1" fontId="9" fillId="0" borderId="0" xfId="2" applyFont="1" applyAlignment="1">
      <alignment vertical="center"/>
    </xf>
    <xf numFmtId="1" fontId="9" fillId="0" borderId="0" xfId="2" applyFont="1"/>
    <xf numFmtId="0" fontId="18" fillId="0" borderId="13" xfId="2" applyNumberFormat="1" applyFont="1" applyBorder="1" applyAlignment="1">
      <alignment horizontal="center" vertical="center" wrapText="1"/>
    </xf>
    <xf numFmtId="0" fontId="18" fillId="0" borderId="5" xfId="2" applyNumberFormat="1" applyFont="1" applyBorder="1" applyAlignment="1">
      <alignment horizontal="center" vertical="center" wrapText="1"/>
    </xf>
    <xf numFmtId="0" fontId="18" fillId="0" borderId="8" xfId="2" applyNumberFormat="1" applyFont="1" applyBorder="1" applyAlignment="1">
      <alignment horizontal="center" vertical="center" wrapText="1"/>
    </xf>
    <xf numFmtId="0" fontId="18" fillId="0" borderId="7" xfId="2" applyNumberFormat="1" applyFont="1" applyBorder="1" applyAlignment="1">
      <alignment horizontal="center" vertical="center" wrapText="1"/>
    </xf>
    <xf numFmtId="0" fontId="28" fillId="0" borderId="0" xfId="2" applyNumberFormat="1" applyFont="1"/>
    <xf numFmtId="0" fontId="18" fillId="0" borderId="2" xfId="2" applyNumberFormat="1" applyFont="1" applyBorder="1" applyAlignment="1">
      <alignment vertical="top"/>
    </xf>
    <xf numFmtId="0" fontId="15" fillId="0" borderId="3" xfId="2" applyNumberFormat="1" applyFont="1" applyBorder="1"/>
    <xf numFmtId="0" fontId="15" fillId="0" borderId="11" xfId="2" applyNumberFormat="1" applyFont="1" applyBorder="1"/>
    <xf numFmtId="0" fontId="9" fillId="0" borderId="10" xfId="2" applyNumberFormat="1" applyFont="1" applyBorder="1" applyAlignment="1">
      <alignment horizontal="centerContinuous" vertical="center"/>
    </xf>
    <xf numFmtId="0" fontId="18" fillId="0" borderId="25" xfId="2" applyNumberFormat="1" applyFont="1" applyBorder="1" applyAlignment="1">
      <alignment horizontal="centerContinuous" vertical="center"/>
    </xf>
    <xf numFmtId="1" fontId="9" fillId="0" borderId="25" xfId="2" applyFont="1" applyBorder="1" applyAlignment="1">
      <alignment horizontal="centerContinuous" vertical="center"/>
    </xf>
    <xf numFmtId="1" fontId="9" fillId="0" borderId="26" xfId="2" applyFont="1" applyBorder="1" applyAlignment="1">
      <alignment horizontal="centerContinuous" vertical="center"/>
    </xf>
    <xf numFmtId="0" fontId="9" fillId="0" borderId="25" xfId="2" applyNumberFormat="1" applyFont="1" applyBorder="1" applyAlignment="1">
      <alignment horizontal="centerContinuous" vertical="center"/>
    </xf>
    <xf numFmtId="0" fontId="18" fillId="0" borderId="4" xfId="2" applyNumberFormat="1" applyFont="1" applyBorder="1" applyAlignment="1">
      <alignment horizontal="distributed" vertical="center" wrapText="1"/>
    </xf>
    <xf numFmtId="0" fontId="18" fillId="0" borderId="2" xfId="2" applyNumberFormat="1" applyFont="1" applyBorder="1" applyAlignment="1">
      <alignment horizontal="distributed" vertical="center" wrapText="1"/>
    </xf>
    <xf numFmtId="0" fontId="18" fillId="0" borderId="13" xfId="2" applyNumberFormat="1" applyFont="1" applyBorder="1" applyAlignment="1">
      <alignment horizontal="distributed" vertical="center"/>
    </xf>
    <xf numFmtId="0" fontId="18" fillId="0" borderId="5" xfId="2" applyNumberFormat="1" applyFont="1" applyBorder="1" applyAlignment="1">
      <alignment horizontal="distributed" vertical="center"/>
    </xf>
    <xf numFmtId="0" fontId="21" fillId="0" borderId="13" xfId="2" applyNumberFormat="1" applyFont="1" applyBorder="1" applyAlignment="1">
      <alignment horizontal="distributed" vertical="center"/>
    </xf>
    <xf numFmtId="0" fontId="18" fillId="0" borderId="8" xfId="2" applyNumberFormat="1" applyFont="1" applyBorder="1" applyAlignment="1">
      <alignment horizontal="distributed" vertical="center"/>
    </xf>
    <xf numFmtId="0" fontId="18" fillId="0" borderId="7" xfId="2" applyNumberFormat="1" applyFont="1" applyBorder="1" applyAlignment="1">
      <alignment horizontal="distributed" vertical="center"/>
    </xf>
    <xf numFmtId="0" fontId="15" fillId="0" borderId="0" xfId="2" applyNumberFormat="1" applyFont="1" applyAlignment="1">
      <alignment vertical="center"/>
    </xf>
    <xf numFmtId="0" fontId="9" fillId="0" borderId="0" xfId="2" applyNumberFormat="1" applyFont="1" applyAlignment="1">
      <alignment vertical="center"/>
    </xf>
    <xf numFmtId="0" fontId="2" fillId="0" borderId="0" xfId="2" applyNumberFormat="1" applyAlignment="1">
      <alignment vertical="center" wrapText="1"/>
    </xf>
    <xf numFmtId="0" fontId="29" fillId="0" borderId="0" xfId="2" applyNumberFormat="1" applyFont="1" applyAlignment="1">
      <alignment vertical="center"/>
    </xf>
    <xf numFmtId="3" fontId="2" fillId="0" borderId="0" xfId="2" applyNumberFormat="1" applyAlignment="1">
      <alignment vertical="center" wrapText="1"/>
    </xf>
    <xf numFmtId="0" fontId="18" fillId="0" borderId="0" xfId="2" applyNumberFormat="1" applyFont="1" applyAlignment="1">
      <alignment horizontal="right" vertical="center"/>
    </xf>
    <xf numFmtId="0" fontId="19" fillId="0" borderId="2" xfId="2" applyNumberFormat="1" applyFont="1" applyBorder="1" applyAlignment="1">
      <alignment horizontal="center" vertical="center"/>
    </xf>
    <xf numFmtId="0" fontId="2" fillId="0" borderId="3" xfId="2" applyNumberFormat="1" applyBorder="1" applyAlignment="1">
      <alignment vertical="center"/>
    </xf>
    <xf numFmtId="0" fontId="2" fillId="0" borderId="11" xfId="2" applyNumberFormat="1" applyBorder="1" applyAlignment="1">
      <alignment vertical="center"/>
    </xf>
    <xf numFmtId="0" fontId="3" fillId="0" borderId="30" xfId="2" applyNumberFormat="1" applyFont="1" applyBorder="1" applyAlignment="1">
      <alignment horizontal="centerContinuous" vertical="center"/>
    </xf>
    <xf numFmtId="0" fontId="3" fillId="0" borderId="31" xfId="2" applyNumberFormat="1" applyFont="1" applyBorder="1" applyAlignment="1">
      <alignment horizontal="centerContinuous" vertical="center"/>
    </xf>
    <xf numFmtId="0" fontId="3" fillId="0" borderId="32" xfId="2" applyNumberFormat="1" applyFont="1" applyBorder="1" applyAlignment="1">
      <alignment horizontal="centerContinuous" vertical="center"/>
    </xf>
    <xf numFmtId="1" fontId="2" fillId="0" borderId="5" xfId="2" applyBorder="1" applyAlignment="1">
      <alignment vertical="center"/>
    </xf>
    <xf numFmtId="1" fontId="2" fillId="0" borderId="0" xfId="2" applyAlignment="1">
      <alignment vertical="center"/>
    </xf>
    <xf numFmtId="1" fontId="2" fillId="0" borderId="6" xfId="2" applyBorder="1" applyAlignment="1">
      <alignment vertical="center"/>
    </xf>
    <xf numFmtId="0" fontId="19" fillId="0" borderId="33" xfId="2" applyNumberFormat="1" applyFont="1" applyBorder="1" applyAlignment="1">
      <alignment horizontal="center" vertical="center" wrapText="1"/>
    </xf>
    <xf numFmtId="0" fontId="19" fillId="0" borderId="34" xfId="2" applyNumberFormat="1" applyFont="1" applyBorder="1" applyAlignment="1">
      <alignment horizontal="center" vertical="center" wrapText="1"/>
    </xf>
    <xf numFmtId="1" fontId="3" fillId="0" borderId="6" xfId="2" applyFont="1" applyBorder="1" applyAlignment="1">
      <alignment vertical="top"/>
    </xf>
    <xf numFmtId="0" fontId="30" fillId="0" borderId="35" xfId="2" applyNumberFormat="1" applyFont="1" applyBorder="1" applyAlignment="1">
      <alignment horizontal="center" vertical="center" wrapText="1"/>
    </xf>
    <xf numFmtId="0" fontId="30" fillId="0" borderId="14" xfId="2" applyNumberFormat="1" applyFont="1" applyBorder="1" applyAlignment="1">
      <alignment horizontal="center" vertical="center" wrapText="1"/>
    </xf>
    <xf numFmtId="1" fontId="2" fillId="0" borderId="7" xfId="2" applyBorder="1" applyAlignment="1">
      <alignment vertical="center"/>
    </xf>
    <xf numFmtId="1" fontId="2" fillId="0" borderId="1" xfId="2" applyBorder="1" applyAlignment="1">
      <alignment vertical="center"/>
    </xf>
    <xf numFmtId="1" fontId="2" fillId="0" borderId="19" xfId="2" applyBorder="1" applyAlignment="1">
      <alignment vertical="center"/>
    </xf>
    <xf numFmtId="0" fontId="19" fillId="0" borderId="36" xfId="2" applyNumberFormat="1" applyFont="1" applyBorder="1" applyAlignment="1">
      <alignment horizontal="center" vertical="center" wrapText="1"/>
    </xf>
    <xf numFmtId="0" fontId="19" fillId="0" borderId="37" xfId="2" applyNumberFormat="1" applyFont="1" applyBorder="1" applyAlignment="1">
      <alignment horizontal="center" vertical="center" wrapText="1"/>
    </xf>
    <xf numFmtId="0" fontId="19" fillId="0" borderId="14" xfId="2" applyNumberFormat="1" applyFont="1" applyBorder="1" applyAlignment="1">
      <alignment horizontal="center" vertical="center" wrapText="1"/>
    </xf>
    <xf numFmtId="3" fontId="3" fillId="0" borderId="14" xfId="2" applyNumberFormat="1" applyFont="1" applyBorder="1" applyAlignment="1">
      <alignment horizontal="right" vertical="center"/>
    </xf>
    <xf numFmtId="3" fontId="3" fillId="0" borderId="12" xfId="2" applyNumberFormat="1" applyFont="1" applyBorder="1" applyAlignment="1">
      <alignment horizontal="right" vertical="center"/>
    </xf>
    <xf numFmtId="3" fontId="3" fillId="0" borderId="38" xfId="2" applyNumberFormat="1" applyFont="1" applyBorder="1" applyAlignment="1">
      <alignment horizontal="right" vertical="center"/>
    </xf>
    <xf numFmtId="3" fontId="3" fillId="0" borderId="24" xfId="2" applyNumberFormat="1" applyFont="1" applyBorder="1" applyAlignment="1">
      <alignment horizontal="right" vertical="center"/>
    </xf>
    <xf numFmtId="3" fontId="3" fillId="0" borderId="39" xfId="2" applyNumberFormat="1" applyFont="1" applyBorder="1" applyAlignment="1">
      <alignment horizontal="right" vertical="center"/>
    </xf>
    <xf numFmtId="3" fontId="3" fillId="0" borderId="40" xfId="2" applyNumberFormat="1" applyFont="1" applyBorder="1" applyAlignment="1">
      <alignment horizontal="right" vertical="center"/>
    </xf>
    <xf numFmtId="3" fontId="3" fillId="0" borderId="35" xfId="2" applyNumberFormat="1" applyFont="1" applyBorder="1" applyAlignment="1">
      <alignment horizontal="right" vertical="center"/>
    </xf>
    <xf numFmtId="3" fontId="3" fillId="0" borderId="20" xfId="2" applyNumberFormat="1" applyFont="1" applyBorder="1" applyAlignment="1">
      <alignment horizontal="right" vertical="center"/>
    </xf>
    <xf numFmtId="3" fontId="3" fillId="0" borderId="35" xfId="2" applyNumberFormat="1" applyFont="1" applyBorder="1" applyAlignment="1">
      <alignment horizontal="right" vertical="center" shrinkToFit="1"/>
    </xf>
    <xf numFmtId="1" fontId="27" fillId="0" borderId="13" xfId="2" applyFont="1" applyBorder="1" applyAlignment="1">
      <alignment horizontal="distributed" vertical="center"/>
    </xf>
    <xf numFmtId="1" fontId="20" fillId="0" borderId="13" xfId="2" applyFont="1" applyBorder="1" applyAlignment="1">
      <alignment horizontal="distributed" vertical="center"/>
    </xf>
    <xf numFmtId="3" fontId="3" fillId="0" borderId="13" xfId="2" applyNumberFormat="1" applyFont="1" applyBorder="1" applyAlignment="1">
      <alignment horizontal="right" vertical="center"/>
    </xf>
    <xf numFmtId="1" fontId="31" fillId="0" borderId="13" xfId="2" applyFont="1" applyBorder="1" applyAlignment="1">
      <alignment horizontal="distributed" vertical="center" shrinkToFit="1"/>
    </xf>
    <xf numFmtId="3" fontId="3" fillId="0" borderId="4" xfId="2" applyNumberFormat="1" applyFont="1" applyBorder="1" applyAlignment="1">
      <alignment horizontal="right" vertical="center"/>
    </xf>
    <xf numFmtId="3" fontId="19" fillId="0" borderId="13" xfId="2" applyNumberFormat="1" applyFont="1" applyBorder="1" applyAlignment="1">
      <alignment horizontal="right" vertical="center"/>
    </xf>
    <xf numFmtId="1" fontId="20" fillId="0" borderId="29" xfId="2" applyFont="1" applyBorder="1" applyAlignment="1">
      <alignment horizontal="distributed" vertical="center" shrinkToFit="1"/>
    </xf>
    <xf numFmtId="3" fontId="19" fillId="0" borderId="29" xfId="2" applyNumberFormat="1" applyFont="1" applyBorder="1" applyAlignment="1">
      <alignment horizontal="right" vertical="center"/>
    </xf>
    <xf numFmtId="3" fontId="3" fillId="0" borderId="29" xfId="2" applyNumberFormat="1" applyFont="1" applyBorder="1" applyAlignment="1">
      <alignment horizontal="right" vertical="center"/>
    </xf>
    <xf numFmtId="1" fontId="20" fillId="0" borderId="8" xfId="2" applyFont="1" applyBorder="1" applyAlignment="1">
      <alignment horizontal="distributed" vertical="center" shrinkToFit="1"/>
    </xf>
    <xf numFmtId="3" fontId="19" fillId="0" borderId="8" xfId="2" applyNumberFormat="1" applyFont="1" applyBorder="1" applyAlignment="1">
      <alignment horizontal="right" vertical="center"/>
    </xf>
    <xf numFmtId="3" fontId="3" fillId="0" borderId="8" xfId="2" applyNumberFormat="1" applyFont="1" applyBorder="1" applyAlignment="1">
      <alignment horizontal="right" vertical="center"/>
    </xf>
    <xf numFmtId="0" fontId="32" fillId="0" borderId="0" xfId="2" applyNumberFormat="1" applyFont="1" applyAlignment="1">
      <alignment vertical="center"/>
    </xf>
    <xf numFmtId="0" fontId="26" fillId="0" borderId="0" xfId="2" applyNumberFormat="1" applyFont="1" applyAlignment="1">
      <alignment horizontal="center" vertical="center"/>
    </xf>
    <xf numFmtId="0" fontId="26" fillId="0" borderId="0" xfId="2" applyNumberFormat="1" applyFont="1" applyAlignment="1">
      <alignment horizontal="distributed" vertical="center"/>
    </xf>
    <xf numFmtId="3" fontId="19" fillId="0" borderId="0" xfId="2" applyNumberFormat="1" applyFont="1" applyAlignment="1">
      <alignment vertical="center"/>
    </xf>
    <xf numFmtId="178" fontId="19" fillId="0" borderId="0" xfId="2" applyNumberFormat="1" applyFont="1" applyAlignment="1">
      <alignment vertical="center"/>
    </xf>
    <xf numFmtId="1" fontId="23" fillId="0" borderId="0" xfId="2" applyFont="1" applyAlignment="1">
      <alignment vertical="center"/>
    </xf>
    <xf numFmtId="1" fontId="3" fillId="0" borderId="0" xfId="2" applyFont="1" applyAlignment="1">
      <alignment vertical="center"/>
    </xf>
    <xf numFmtId="1" fontId="3" fillId="0" borderId="0" xfId="2" applyFont="1" applyAlignment="1">
      <alignment horizontal="right" vertical="center"/>
    </xf>
    <xf numFmtId="0" fontId="18" fillId="0" borderId="0" xfId="1" applyFont="1" applyAlignment="1">
      <alignment horizontal="centerContinuous" vertical="center" shrinkToFit="1"/>
    </xf>
    <xf numFmtId="0" fontId="33" fillId="0" borderId="0" xfId="1" applyFont="1" applyAlignment="1" applyProtection="1">
      <alignment vertical="center"/>
      <protection locked="0"/>
    </xf>
    <xf numFmtId="0" fontId="9" fillId="0" borderId="0" xfId="1" applyFont="1" applyAlignment="1" applyProtection="1">
      <alignment vertical="center"/>
      <protection locked="0"/>
    </xf>
    <xf numFmtId="0" fontId="20" fillId="0" borderId="0" xfId="1" applyFont="1" applyAlignment="1">
      <alignment vertical="center"/>
    </xf>
    <xf numFmtId="0" fontId="15" fillId="0" borderId="0" xfId="1" applyFont="1" applyAlignment="1" applyProtection="1">
      <alignment vertical="center"/>
      <protection locked="0"/>
    </xf>
    <xf numFmtId="0" fontId="19" fillId="0" borderId="0" xfId="1" applyFont="1" applyAlignment="1">
      <alignment vertical="center"/>
    </xf>
    <xf numFmtId="0" fontId="19" fillId="0" borderId="0" xfId="1" applyFont="1" applyAlignment="1">
      <alignment horizontal="right" vertical="center"/>
    </xf>
    <xf numFmtId="0" fontId="3" fillId="0" borderId="0" xfId="1" applyFont="1" applyAlignment="1">
      <alignment horizontal="right" vertical="center"/>
    </xf>
    <xf numFmtId="0" fontId="15" fillId="0" borderId="0" xfId="1" applyFont="1" applyAlignment="1">
      <alignment vertical="center"/>
    </xf>
    <xf numFmtId="0" fontId="19" fillId="0" borderId="2" xfId="1" applyFont="1" applyBorder="1" applyAlignment="1">
      <alignment horizontal="center" vertical="center"/>
    </xf>
    <xf numFmtId="0" fontId="2" fillId="0" borderId="11" xfId="1" applyBorder="1" applyAlignment="1" applyProtection="1">
      <alignment vertical="center"/>
      <protection locked="0"/>
    </xf>
    <xf numFmtId="0" fontId="34" fillId="0" borderId="10" xfId="1" applyFont="1" applyBorder="1" applyAlignment="1" applyProtection="1">
      <alignment horizontal="centerContinuous" vertical="center"/>
      <protection locked="0"/>
    </xf>
    <xf numFmtId="0" fontId="34" fillId="0" borderId="25" xfId="1" applyFont="1" applyBorder="1" applyAlignment="1" applyProtection="1">
      <alignment horizontal="centerContinuous" vertical="center"/>
      <protection locked="0"/>
    </xf>
    <xf numFmtId="0" fontId="34" fillId="0" borderId="26" xfId="1" applyFont="1" applyBorder="1" applyAlignment="1" applyProtection="1">
      <alignment horizontal="centerContinuous" vertical="center"/>
      <protection locked="0"/>
    </xf>
    <xf numFmtId="0" fontId="34" fillId="0" borderId="30" xfId="1" applyFont="1" applyBorder="1" applyAlignment="1" applyProtection="1">
      <alignment horizontal="centerContinuous" vertical="center"/>
      <protection locked="0"/>
    </xf>
    <xf numFmtId="0" fontId="34" fillId="0" borderId="31" xfId="1" applyFont="1" applyBorder="1" applyAlignment="1" applyProtection="1">
      <alignment horizontal="centerContinuous" vertical="center"/>
      <protection locked="0"/>
    </xf>
    <xf numFmtId="0" fontId="34" fillId="0" borderId="32" xfId="1" applyFont="1" applyBorder="1" applyAlignment="1" applyProtection="1">
      <alignment horizontal="centerContinuous" vertical="center"/>
      <protection locked="0"/>
    </xf>
    <xf numFmtId="0" fontId="2" fillId="0" borderId="6" xfId="1" applyBorder="1" applyAlignment="1" applyProtection="1">
      <alignment vertical="center"/>
      <protection locked="0"/>
    </xf>
    <xf numFmtId="0" fontId="30" fillId="0" borderId="4" xfId="1" applyFont="1" applyBorder="1" applyAlignment="1">
      <alignment horizontal="distributed" vertical="center"/>
    </xf>
    <xf numFmtId="0" fontId="30" fillId="0" borderId="39" xfId="1" applyFont="1" applyBorder="1" applyAlignment="1">
      <alignment horizontal="distributed" vertical="center"/>
    </xf>
    <xf numFmtId="0" fontId="30" fillId="0" borderId="12" xfId="1" applyFont="1" applyBorder="1" applyAlignment="1">
      <alignment horizontal="distributed" vertical="center"/>
    </xf>
    <xf numFmtId="0" fontId="30" fillId="0" borderId="34" xfId="1" applyFont="1" applyBorder="1" applyAlignment="1">
      <alignment horizontal="distributed" vertical="center"/>
    </xf>
    <xf numFmtId="0" fontId="30" fillId="0" borderId="41" xfId="1" applyFont="1" applyBorder="1" applyAlignment="1">
      <alignment horizontal="distributed" vertical="center"/>
    </xf>
    <xf numFmtId="0" fontId="30" fillId="0" borderId="42" xfId="1" applyFont="1" applyBorder="1" applyAlignment="1">
      <alignment horizontal="distributed" vertical="center"/>
    </xf>
    <xf numFmtId="0" fontId="34" fillId="0" borderId="42" xfId="1" applyFont="1" applyBorder="1" applyAlignment="1">
      <alignment horizontal="distributed" vertical="center"/>
    </xf>
    <xf numFmtId="0" fontId="30" fillId="0" borderId="33" xfId="1" applyFont="1" applyBorder="1" applyAlignment="1">
      <alignment horizontal="distributed" vertical="center"/>
    </xf>
    <xf numFmtId="0" fontId="30" fillId="0" borderId="43" xfId="1" applyFont="1" applyBorder="1" applyAlignment="1">
      <alignment horizontal="distributed" vertical="center"/>
    </xf>
    <xf numFmtId="0" fontId="30" fillId="0" borderId="13" xfId="1" applyFont="1" applyBorder="1" applyAlignment="1">
      <alignment horizontal="distributed" vertical="center"/>
    </xf>
    <xf numFmtId="0" fontId="34" fillId="0" borderId="39" xfId="1" applyFont="1" applyBorder="1" applyAlignment="1" applyProtection="1">
      <alignment horizontal="distributed" vertical="center"/>
      <protection locked="0"/>
    </xf>
    <xf numFmtId="0" fontId="34" fillId="0" borderId="14" xfId="1" applyFont="1" applyBorder="1" applyAlignment="1" applyProtection="1">
      <alignment horizontal="distributed" vertical="center"/>
      <protection locked="0"/>
    </xf>
    <xf numFmtId="0" fontId="34" fillId="0" borderId="12" xfId="1" applyFont="1" applyBorder="1" applyAlignment="1">
      <alignment horizontal="distributed" vertical="center"/>
    </xf>
    <xf numFmtId="0" fontId="30" fillId="0" borderId="35" xfId="1" applyFont="1" applyBorder="1" applyAlignment="1">
      <alignment horizontal="distributed" vertical="center"/>
    </xf>
    <xf numFmtId="0" fontId="30" fillId="0" borderId="20" xfId="1" applyFont="1" applyBorder="1" applyAlignment="1">
      <alignment horizontal="distributed" vertical="center"/>
    </xf>
    <xf numFmtId="0" fontId="2" fillId="0" borderId="7" xfId="1" applyBorder="1" applyAlignment="1" applyProtection="1">
      <alignment vertical="center"/>
      <protection locked="0"/>
    </xf>
    <xf numFmtId="0" fontId="2" fillId="0" borderId="1" xfId="1" applyBorder="1" applyAlignment="1" applyProtection="1">
      <alignment vertical="center"/>
      <protection locked="0"/>
    </xf>
    <xf numFmtId="0" fontId="2" fillId="0" borderId="19" xfId="1" applyBorder="1" applyAlignment="1" applyProtection="1">
      <alignment vertical="center"/>
      <protection locked="0"/>
    </xf>
    <xf numFmtId="0" fontId="30" fillId="0" borderId="14" xfId="1" applyFont="1" applyBorder="1" applyAlignment="1">
      <alignment horizontal="distributed" vertical="center"/>
    </xf>
    <xf numFmtId="0" fontId="34" fillId="0" borderId="35" xfId="1" applyFont="1" applyBorder="1" applyAlignment="1" applyProtection="1">
      <alignment horizontal="distributed" vertical="center"/>
      <protection locked="0"/>
    </xf>
    <xf numFmtId="178" fontId="19" fillId="0" borderId="4" xfId="1" applyNumberFormat="1" applyFont="1" applyBorder="1" applyAlignment="1">
      <alignment horizontal="right" vertical="center"/>
    </xf>
    <xf numFmtId="178" fontId="19" fillId="0" borderId="13" xfId="1" applyNumberFormat="1" applyFont="1" applyBorder="1" applyAlignment="1">
      <alignment horizontal="right" vertical="center"/>
    </xf>
    <xf numFmtId="178" fontId="3" fillId="0" borderId="0" xfId="1" applyNumberFormat="1" applyFont="1" applyAlignment="1">
      <alignment horizontal="right" vertical="center"/>
    </xf>
    <xf numFmtId="178" fontId="19" fillId="0" borderId="5" xfId="1" applyNumberFormat="1" applyFont="1" applyBorder="1" applyAlignment="1">
      <alignment horizontal="right" vertical="center"/>
    </xf>
    <xf numFmtId="178" fontId="3" fillId="0" borderId="13" xfId="1" applyNumberFormat="1" applyFont="1" applyBorder="1" applyAlignment="1">
      <alignment horizontal="right" vertical="center"/>
    </xf>
    <xf numFmtId="178" fontId="19" fillId="0" borderId="6" xfId="1" applyNumberFormat="1" applyFont="1" applyBorder="1" applyAlignment="1">
      <alignment horizontal="right" vertical="center"/>
    </xf>
    <xf numFmtId="178" fontId="3" fillId="0" borderId="6" xfId="1" applyNumberFormat="1" applyFont="1" applyBorder="1" applyAlignment="1">
      <alignment horizontal="right" vertical="center"/>
    </xf>
    <xf numFmtId="178" fontId="3" fillId="0" borderId="4" xfId="1" applyNumberFormat="1" applyFont="1" applyBorder="1" applyAlignment="1">
      <alignment horizontal="right" vertical="center"/>
    </xf>
    <xf numFmtId="178" fontId="3" fillId="0" borderId="29" xfId="1" applyNumberFormat="1" applyFont="1" applyBorder="1" applyAlignment="1">
      <alignment horizontal="right" vertical="center"/>
    </xf>
    <xf numFmtId="178" fontId="3" fillId="0" borderId="8" xfId="1" applyNumberFormat="1" applyFont="1" applyBorder="1" applyAlignment="1">
      <alignment horizontal="right" vertical="center"/>
    </xf>
    <xf numFmtId="0" fontId="32" fillId="0" borderId="0" xfId="1" applyFont="1" applyAlignment="1" applyProtection="1">
      <alignment vertical="center"/>
      <protection locked="0"/>
    </xf>
    <xf numFmtId="0" fontId="32" fillId="0" borderId="0" xfId="1" applyFont="1" applyAlignment="1">
      <alignment vertical="center"/>
    </xf>
    <xf numFmtId="0" fontId="23" fillId="0" borderId="0" xfId="1" applyFont="1" applyAlignment="1">
      <alignment vertical="center"/>
    </xf>
    <xf numFmtId="0" fontId="6" fillId="0" borderId="0" xfId="1" applyFont="1" applyAlignment="1">
      <alignment horizontal="right" vertical="center"/>
    </xf>
    <xf numFmtId="0" fontId="29" fillId="0" borderId="0" xfId="1" applyFont="1" applyAlignment="1" applyProtection="1">
      <alignment vertical="center"/>
      <protection locked="0"/>
    </xf>
    <xf numFmtId="0" fontId="36" fillId="0" borderId="0" xfId="3" applyFont="1">
      <alignment vertical="center"/>
    </xf>
    <xf numFmtId="0" fontId="37" fillId="0" borderId="0" xfId="3" applyFont="1" applyAlignment="1">
      <alignment vertical="center" wrapText="1"/>
    </xf>
    <xf numFmtId="0" fontId="37" fillId="0" borderId="0" xfId="3" applyFont="1">
      <alignment vertical="center"/>
    </xf>
    <xf numFmtId="0" fontId="38" fillId="0" borderId="0" xfId="3" applyFont="1" applyAlignment="1">
      <alignment horizontal="left" vertical="top" wrapText="1"/>
    </xf>
    <xf numFmtId="0" fontId="38" fillId="0" borderId="0" xfId="3" applyFont="1" applyAlignment="1">
      <alignment horizontal="left" vertical="top"/>
    </xf>
    <xf numFmtId="0" fontId="38" fillId="0" borderId="0" xfId="3" applyFont="1">
      <alignment vertical="center"/>
    </xf>
    <xf numFmtId="0" fontId="36" fillId="0" borderId="0" xfId="3" applyFont="1" applyAlignment="1">
      <alignment horizontal="center" vertical="center"/>
    </xf>
    <xf numFmtId="0" fontId="38" fillId="0" borderId="46" xfId="3" applyFont="1" applyBorder="1" applyAlignment="1">
      <alignment horizontal="center" vertical="center"/>
    </xf>
    <xf numFmtId="0" fontId="38" fillId="0" borderId="47" xfId="3" applyFont="1" applyBorder="1" applyAlignment="1">
      <alignment horizontal="center" vertical="center"/>
    </xf>
    <xf numFmtId="0" fontId="38" fillId="0" borderId="7" xfId="3" applyFont="1" applyBorder="1" applyAlignment="1">
      <alignment horizontal="center" vertical="center"/>
    </xf>
    <xf numFmtId="0" fontId="38" fillId="0" borderId="50" xfId="3" applyFont="1" applyBorder="1" applyAlignment="1">
      <alignment horizontal="center" vertical="center"/>
    </xf>
    <xf numFmtId="0" fontId="38" fillId="0" borderId="51" xfId="3" applyFont="1" applyBorder="1" applyAlignment="1">
      <alignment horizontal="center" vertical="center"/>
    </xf>
    <xf numFmtId="0" fontId="38" fillId="0" borderId="2" xfId="3" applyFont="1" applyBorder="1" applyAlignment="1">
      <alignment horizontal="center" vertical="center"/>
    </xf>
    <xf numFmtId="0" fontId="38" fillId="0" borderId="3" xfId="3" applyFont="1" applyBorder="1" applyAlignment="1">
      <alignment horizontal="center" vertical="center"/>
    </xf>
    <xf numFmtId="0" fontId="38" fillId="0" borderId="52" xfId="3" applyFont="1" applyBorder="1" applyAlignment="1">
      <alignment horizontal="center" vertical="center"/>
    </xf>
    <xf numFmtId="0" fontId="38" fillId="0" borderId="0" xfId="3" applyFont="1" applyAlignment="1">
      <alignment horizontal="center" vertical="center"/>
    </xf>
    <xf numFmtId="0" fontId="38" fillId="0" borderId="51" xfId="3" applyFont="1" applyBorder="1">
      <alignment vertical="center"/>
    </xf>
    <xf numFmtId="55" fontId="38" fillId="0" borderId="51" xfId="3" applyNumberFormat="1" applyFont="1" applyBorder="1" applyAlignment="1">
      <alignment horizontal="right" vertical="center"/>
    </xf>
    <xf numFmtId="178" fontId="38" fillId="0" borderId="5" xfId="3" applyNumberFormat="1" applyFont="1" applyBorder="1" applyAlignment="1">
      <alignment horizontal="right" vertical="center" indent="1"/>
    </xf>
    <xf numFmtId="178" fontId="38" fillId="0" borderId="0" xfId="3" applyNumberFormat="1" applyFont="1" applyAlignment="1">
      <alignment horizontal="right" vertical="center" indent="1"/>
    </xf>
    <xf numFmtId="178" fontId="38" fillId="0" borderId="53" xfId="3" applyNumberFormat="1" applyFont="1" applyBorder="1" applyAlignment="1">
      <alignment horizontal="right" vertical="center" indent="1"/>
    </xf>
    <xf numFmtId="0" fontId="38" fillId="0" borderId="0" xfId="3" applyFont="1" applyAlignment="1">
      <alignment horizontal="right" vertical="center"/>
    </xf>
    <xf numFmtId="0" fontId="38" fillId="0" borderId="51" xfId="3" applyFont="1" applyBorder="1" applyAlignment="1">
      <alignment horizontal="right" vertical="center"/>
    </xf>
    <xf numFmtId="0" fontId="38" fillId="0" borderId="54" xfId="3" applyFont="1" applyBorder="1" applyAlignment="1">
      <alignment horizontal="right" vertical="center"/>
    </xf>
    <xf numFmtId="178" fontId="38" fillId="0" borderId="55" xfId="3" applyNumberFormat="1" applyFont="1" applyBorder="1" applyAlignment="1">
      <alignment horizontal="right" vertical="center" indent="1"/>
    </xf>
    <xf numFmtId="178" fontId="38" fillId="0" borderId="56" xfId="3" applyNumberFormat="1" applyFont="1" applyBorder="1" applyAlignment="1">
      <alignment horizontal="right" vertical="center" indent="1"/>
    </xf>
    <xf numFmtId="178" fontId="38" fillId="0" borderId="57" xfId="3" applyNumberFormat="1" applyFont="1" applyBorder="1" applyAlignment="1">
      <alignment horizontal="right" vertical="center" indent="1"/>
    </xf>
    <xf numFmtId="0" fontId="38" fillId="0" borderId="56" xfId="3" applyFont="1" applyBorder="1" applyAlignment="1">
      <alignment horizontal="right" vertical="center"/>
    </xf>
    <xf numFmtId="0" fontId="38" fillId="0" borderId="58" xfId="3" applyFont="1" applyBorder="1" applyAlignment="1">
      <alignment horizontal="right" vertical="center"/>
    </xf>
    <xf numFmtId="0" fontId="2" fillId="0" borderId="59" xfId="1" applyBorder="1" applyAlignment="1" applyProtection="1">
      <alignment horizontal="center" vertical="center"/>
      <protection locked="0"/>
    </xf>
    <xf numFmtId="0" fontId="15" fillId="0" borderId="59" xfId="1" applyFont="1" applyBorder="1" applyAlignment="1" applyProtection="1">
      <alignment horizontal="left" vertical="center"/>
      <protection locked="0"/>
    </xf>
    <xf numFmtId="179" fontId="9" fillId="0" borderId="15" xfId="1" applyNumberFormat="1" applyFont="1" applyBorder="1" applyAlignment="1">
      <alignment horizontal="left" vertical="center"/>
    </xf>
    <xf numFmtId="0" fontId="9" fillId="0" borderId="59" xfId="1" applyFont="1" applyBorder="1" applyAlignment="1">
      <alignment horizontal="right" vertical="center"/>
    </xf>
    <xf numFmtId="0" fontId="2" fillId="0" borderId="59" xfId="1" applyBorder="1" applyAlignment="1" applyProtection="1">
      <alignment horizontal="centerContinuous" vertical="top"/>
      <protection locked="0"/>
    </xf>
    <xf numFmtId="180" fontId="9" fillId="0" borderId="59" xfId="1" applyNumberFormat="1" applyFont="1" applyBorder="1" applyAlignment="1">
      <alignment horizontal="right" vertical="center"/>
    </xf>
    <xf numFmtId="0" fontId="2" fillId="0" borderId="59" xfId="1" applyBorder="1" applyAlignment="1" applyProtection="1">
      <alignment horizontal="left" vertical="center"/>
      <protection locked="0"/>
    </xf>
    <xf numFmtId="38" fontId="9" fillId="0" borderId="59" xfId="1" applyNumberFormat="1" applyFont="1" applyBorder="1" applyAlignment="1">
      <alignment horizontal="right" vertical="center"/>
    </xf>
    <xf numFmtId="0" fontId="18" fillId="0" borderId="59" xfId="2" applyNumberFormat="1" applyFont="1" applyBorder="1" applyAlignment="1">
      <alignment horizontal="left" vertical="center"/>
    </xf>
    <xf numFmtId="0" fontId="21" fillId="0" borderId="59" xfId="2" applyNumberFormat="1" applyFont="1" applyBorder="1" applyAlignment="1">
      <alignment horizontal="distributed" vertical="center"/>
    </xf>
    <xf numFmtId="0" fontId="23" fillId="0" borderId="59" xfId="2" applyNumberFormat="1" applyFont="1" applyBorder="1" applyAlignment="1">
      <alignment horizontal="centerContinuous" vertical="center"/>
    </xf>
    <xf numFmtId="0" fontId="18" fillId="0" borderId="59" xfId="2" applyNumberFormat="1" applyFont="1" applyBorder="1" applyAlignment="1">
      <alignment horizontal="center" vertical="center"/>
    </xf>
    <xf numFmtId="0" fontId="2" fillId="0" borderId="59" xfId="1" applyBorder="1" applyAlignment="1" applyProtection="1">
      <alignment vertical="center"/>
      <protection locked="0"/>
    </xf>
    <xf numFmtId="0" fontId="5" fillId="0" borderId="0" xfId="1" applyFont="1" applyAlignment="1">
      <alignment horizontal="center" vertical="top"/>
    </xf>
    <xf numFmtId="176" fontId="9" fillId="0" borderId="2" xfId="1" applyNumberFormat="1" applyFont="1" applyBorder="1" applyAlignment="1">
      <alignment horizontal="center" vertical="center"/>
    </xf>
    <xf numFmtId="176" fontId="9" fillId="0" borderId="3" xfId="1" applyNumberFormat="1" applyFont="1" applyBorder="1" applyAlignment="1">
      <alignment horizontal="center" vertical="center"/>
    </xf>
    <xf numFmtId="176" fontId="9" fillId="0" borderId="7" xfId="1" applyNumberFormat="1" applyFont="1" applyBorder="1" applyAlignment="1">
      <alignment horizontal="center" vertical="center"/>
    </xf>
    <xf numFmtId="176" fontId="9" fillId="0" borderId="1" xfId="1" applyNumberFormat="1" applyFont="1" applyBorder="1" applyAlignment="1">
      <alignment horizontal="center" vertical="center"/>
    </xf>
    <xf numFmtId="0" fontId="9" fillId="0" borderId="5" xfId="1" applyFont="1" applyBorder="1" applyAlignment="1">
      <alignment horizontal="center" vertical="center"/>
    </xf>
    <xf numFmtId="0" fontId="2" fillId="0" borderId="59" xfId="1" applyBorder="1" applyAlignment="1" applyProtection="1">
      <alignment horizontal="center" vertical="center"/>
      <protection locked="0"/>
    </xf>
    <xf numFmtId="177" fontId="9" fillId="0" borderId="2" xfId="1" applyNumberFormat="1" applyFont="1" applyBorder="1" applyAlignment="1">
      <alignment horizontal="center" vertical="center"/>
    </xf>
    <xf numFmtId="177" fontId="9" fillId="0" borderId="11" xfId="1" applyNumberFormat="1" applyFont="1" applyBorder="1" applyAlignment="1">
      <alignment horizontal="center" vertical="center"/>
    </xf>
    <xf numFmtId="177" fontId="9" fillId="0" borderId="2" xfId="1" applyNumberFormat="1" applyFont="1" applyBorder="1" applyAlignment="1">
      <alignment horizontal="left" vertical="center"/>
    </xf>
    <xf numFmtId="177" fontId="9" fillId="0" borderId="11" xfId="1" applyNumberFormat="1" applyFont="1" applyBorder="1" applyAlignment="1">
      <alignment horizontal="left" vertical="center"/>
    </xf>
    <xf numFmtId="176" fontId="9" fillId="0" borderId="9" xfId="1" applyNumberFormat="1" applyFont="1" applyBorder="1" applyAlignment="1">
      <alignment horizontal="center" vertical="center"/>
    </xf>
    <xf numFmtId="0" fontId="38" fillId="0" borderId="5" xfId="3" applyFont="1" applyBorder="1" applyAlignment="1">
      <alignment horizontal="center" vertical="center"/>
    </xf>
    <xf numFmtId="0" fontId="38" fillId="0" borderId="0" xfId="3" applyFont="1" applyAlignment="1">
      <alignment horizontal="center" vertical="center"/>
    </xf>
    <xf numFmtId="0" fontId="38" fillId="0" borderId="53" xfId="3" applyFont="1" applyBorder="1" applyAlignment="1">
      <alignment horizontal="center" vertical="center"/>
    </xf>
    <xf numFmtId="0" fontId="38" fillId="0" borderId="44" xfId="3" applyFont="1" applyBorder="1" applyAlignment="1">
      <alignment horizontal="center" vertical="center"/>
    </xf>
    <xf numFmtId="0" fontId="38" fillId="0" borderId="49" xfId="3" applyFont="1" applyBorder="1" applyAlignment="1">
      <alignment horizontal="center" vertical="center"/>
    </xf>
    <xf numFmtId="0" fontId="38" fillId="0" borderId="45" xfId="3" applyFont="1" applyBorder="1" applyAlignment="1">
      <alignment horizontal="center" vertical="center"/>
    </xf>
    <xf numFmtId="0" fontId="38" fillId="0" borderId="1" xfId="3" applyFont="1" applyBorder="1" applyAlignment="1">
      <alignment horizontal="center" vertical="center"/>
    </xf>
    <xf numFmtId="0" fontId="35" fillId="0" borderId="0" xfId="3" applyFont="1" applyAlignment="1">
      <alignment horizontal="left" vertical="top" wrapText="1"/>
    </xf>
    <xf numFmtId="0" fontId="35" fillId="0" borderId="0" xfId="3" applyFont="1" applyAlignment="1">
      <alignment horizontal="left" vertical="top"/>
    </xf>
    <xf numFmtId="0" fontId="38" fillId="0" borderId="48" xfId="3" applyFont="1" applyBorder="1" applyAlignment="1">
      <alignment horizontal="center" vertical="center"/>
    </xf>
    <xf numFmtId="0" fontId="38" fillId="0" borderId="19" xfId="3" applyFont="1" applyBorder="1" applyAlignment="1">
      <alignment horizontal="center" vertical="center"/>
    </xf>
  </cellXfs>
  <cellStyles count="4">
    <cellStyle name="標準" xfId="0" builtinId="0"/>
    <cellStyle name="標準 2" xfId="1" xr:uid="{44A51D89-3157-4303-B09E-1E23EECAFF62}"/>
    <cellStyle name="標準 3" xfId="2" xr:uid="{A5128643-E62B-4090-B4A6-88A4CAA62D3C}"/>
    <cellStyle name="標準 6" xfId="3" xr:uid="{EBF4E871-9A28-424B-BFAA-E7ACBF11C43F}"/>
  </cellStyles>
  <dxfs count="1">
    <dxf>
      <numFmt numFmtId="182" formatCode="[DBNum3]0&quot; &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K:\1112_&#32113;&#35336;&#35519;&#26619;&#35506;\12%20&#29983;&#27963;&#32113;&#35336;&#25285;&#24403;\&#25351;007%20&#27598;&#26376;&#21220;&#21172;&#32113;&#35336;&#35519;&#26619;\10%20&#26376;&#22577;&#12539;&#24180;&#22577;\00%20&#26376;&#22577;\00%20&#31649;&#29702;&#65411;&#65438;&#65392;&#65408;.xlsm" TargetMode="External"/><Relationship Id="rId1" Type="http://schemas.openxmlformats.org/officeDocument/2006/relationships/externalLinkPath" Target="/1112_&#32113;&#35336;&#35519;&#26619;&#35506;/12%20&#29983;&#27963;&#32113;&#35336;&#25285;&#24403;/&#25351;007%20&#27598;&#26376;&#21220;&#21172;&#32113;&#35336;&#35519;&#26619;/10%20&#26376;&#22577;&#12539;&#24180;&#22577;/00%20&#26376;&#22577;/00%20&#31649;&#29702;&#65411;&#65438;&#65392;&#65408;.xlsm"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K:\1112_&#32113;&#35336;&#35519;&#26619;&#35506;\12%20&#29983;&#27963;&#32113;&#35336;&#25285;&#24403;\&#25351;007%20&#27598;&#26376;&#21220;&#21172;&#32113;&#35336;&#35519;&#26619;\10%20&#26376;&#22577;&#12539;&#24180;&#22577;\01&#20316;&#26989;&#29992;\&#65297;&#34920;.xlsx" TargetMode="External"/><Relationship Id="rId1" Type="http://schemas.openxmlformats.org/officeDocument/2006/relationships/externalLinkPath" Target="&#65297;&#34920;.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K:\1112_&#32113;&#35336;&#35519;&#26619;&#35506;\12%20&#29983;&#27963;&#32113;&#35336;&#25285;&#24403;\&#25351;007%20&#27598;&#26376;&#21220;&#21172;&#32113;&#35336;&#35519;&#26619;\10%20&#26376;&#22577;&#12539;&#24180;&#22577;\00%20&#26376;&#22577;\00%20&#26376;&#22577;&#65411;&#65438;&#65392;&#65408;.xlsx" TargetMode="External"/><Relationship Id="rId1" Type="http://schemas.openxmlformats.org/officeDocument/2006/relationships/externalLinkPath" Target="/1112_&#32113;&#35336;&#35519;&#26619;&#35506;/12%20&#29983;&#27963;&#32113;&#35336;&#25285;&#24403;/&#25351;007%20&#27598;&#26376;&#21220;&#21172;&#32113;&#35336;&#35519;&#26619;/10%20&#26376;&#22577;&#12539;&#24180;&#22577;/00%20&#26376;&#22577;/00%20&#26376;&#22577;&#65411;&#65438;&#65392;&#6540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設定"/>
      <sheetName val="前年同月比"/>
      <sheetName val="第１表（月）"/>
      <sheetName val="第２表（月）"/>
      <sheetName val="第３表（月）"/>
      <sheetName val="第４表（月）"/>
      <sheetName val="表１・表３"/>
      <sheetName val="第１表（年）"/>
      <sheetName val="第２表（年）"/>
      <sheetName val="第３表（年）"/>
      <sheetName val="第４表（年）"/>
      <sheetName val="第１表"/>
      <sheetName val="第２表"/>
      <sheetName val="第３表"/>
      <sheetName val="第４表"/>
      <sheetName val="第５表"/>
      <sheetName val="第６～８表"/>
      <sheetName val="第９表"/>
      <sheetName val="第１０表"/>
      <sheetName val="第１１表"/>
      <sheetName val="指数"/>
      <sheetName val="縦横入替"/>
      <sheetName val="母集団"/>
      <sheetName val="分析用"/>
      <sheetName val="共通系列"/>
    </sheetNames>
    <sheetDataSet>
      <sheetData sheetId="0">
        <row r="3">
          <cell r="G3" t="str">
            <v>基準年：令和２年</v>
          </cell>
        </row>
        <row r="4">
          <cell r="D4" t="str">
            <v>令和</v>
          </cell>
          <cell r="E4">
            <v>2</v>
          </cell>
        </row>
        <row r="8">
          <cell r="D8" t="str">
            <v>令和</v>
          </cell>
          <cell r="E8">
            <v>6</v>
          </cell>
          <cell r="F8">
            <v>3</v>
          </cell>
        </row>
        <row r="11">
          <cell r="O11" t="str">
            <v>平成</v>
          </cell>
          <cell r="P11">
            <v>29</v>
          </cell>
          <cell r="Q11" t="str">
            <v>年平均</v>
          </cell>
        </row>
        <row r="12">
          <cell r="O12"/>
          <cell r="P12">
            <v>30</v>
          </cell>
        </row>
        <row r="13">
          <cell r="O13" t="str">
            <v>令和</v>
          </cell>
          <cell r="P13">
            <v>1</v>
          </cell>
        </row>
        <row r="14">
          <cell r="O14"/>
          <cell r="P14">
            <v>2</v>
          </cell>
        </row>
        <row r="15">
          <cell r="O15"/>
          <cell r="P15">
            <v>3</v>
          </cell>
        </row>
        <row r="16">
          <cell r="O16"/>
          <cell r="P16">
            <v>4</v>
          </cell>
        </row>
        <row r="17">
          <cell r="O17"/>
          <cell r="P17">
            <v>5</v>
          </cell>
        </row>
        <row r="18">
          <cell r="O18" t="str">
            <v>令和</v>
          </cell>
          <cell r="P18">
            <v>5</v>
          </cell>
          <cell r="R18">
            <v>3</v>
          </cell>
          <cell r="T18" t="str">
            <v>53</v>
          </cell>
        </row>
        <row r="19">
          <cell r="O19" t="str">
            <v>令和</v>
          </cell>
          <cell r="P19">
            <v>5</v>
          </cell>
          <cell r="R19">
            <v>4</v>
          </cell>
          <cell r="T19" t="str">
            <v>54</v>
          </cell>
        </row>
        <row r="20">
          <cell r="O20" t="str">
            <v>令和</v>
          </cell>
          <cell r="P20">
            <v>5</v>
          </cell>
          <cell r="R20">
            <v>5</v>
          </cell>
          <cell r="T20" t="str">
            <v>55</v>
          </cell>
        </row>
        <row r="21">
          <cell r="O21" t="str">
            <v>令和</v>
          </cell>
          <cell r="P21">
            <v>5</v>
          </cell>
          <cell r="R21">
            <v>6</v>
          </cell>
          <cell r="T21" t="str">
            <v>56</v>
          </cell>
        </row>
        <row r="22">
          <cell r="O22" t="str">
            <v>令和</v>
          </cell>
          <cell r="P22">
            <v>5</v>
          </cell>
          <cell r="R22">
            <v>7</v>
          </cell>
          <cell r="T22" t="str">
            <v>57</v>
          </cell>
        </row>
        <row r="23">
          <cell r="B23" t="str">
            <v>TL</v>
          </cell>
          <cell r="F23" t="str">
            <v>調査産業計</v>
          </cell>
          <cell r="O23" t="str">
            <v>令和</v>
          </cell>
          <cell r="P23">
            <v>5</v>
          </cell>
          <cell r="R23">
            <v>8</v>
          </cell>
          <cell r="T23" t="str">
            <v>58</v>
          </cell>
          <cell r="W23" t="str">
            <v>調査産業計</v>
          </cell>
          <cell r="X23" t="str">
            <v>建設業</v>
          </cell>
          <cell r="Y23" t="str">
            <v>製造業</v>
          </cell>
          <cell r="Z23" t="str">
            <v>電気・ガス・熱供給・水道業</v>
          </cell>
          <cell r="AA23" t="str">
            <v>情報通信業</v>
          </cell>
          <cell r="AB23" t="str">
            <v>運輸業，郵便業</v>
          </cell>
          <cell r="AC23" t="str">
            <v>卸売業，小売業</v>
          </cell>
          <cell r="AD23" t="str">
            <v>金融業，保険業</v>
          </cell>
          <cell r="AE23" t="str">
            <v>不動産業，物品賃貸業</v>
          </cell>
          <cell r="AF23" t="str">
            <v>学術研究，専門・技術サービス業</v>
          </cell>
          <cell r="AG23" t="str">
            <v>宿泊業，飲食サービス業</v>
          </cell>
          <cell r="AH23" t="str">
            <v>生活関連サービス業，娯楽業</v>
          </cell>
          <cell r="AI23" t="str">
            <v>教育，学習支援業</v>
          </cell>
          <cell r="AJ23" t="str">
            <v>医療，福祉</v>
          </cell>
          <cell r="AK23" t="str">
            <v>複合サービス事業</v>
          </cell>
          <cell r="AL23" t="str">
            <v>サービス業（他に分類されないもの）</v>
          </cell>
        </row>
        <row r="24">
          <cell r="B24" t="str">
            <v>D</v>
          </cell>
          <cell r="F24" t="str">
            <v>建設業</v>
          </cell>
          <cell r="O24" t="str">
            <v>令和</v>
          </cell>
          <cell r="P24">
            <v>5</v>
          </cell>
          <cell r="R24">
            <v>9</v>
          </cell>
          <cell r="T24" t="str">
            <v>59</v>
          </cell>
        </row>
        <row r="25">
          <cell r="B25" t="str">
            <v>E</v>
          </cell>
          <cell r="F25" t="str">
            <v>製造業</v>
          </cell>
          <cell r="O25" t="str">
            <v>令和</v>
          </cell>
          <cell r="P25">
            <v>5</v>
          </cell>
          <cell r="R25">
            <v>10</v>
          </cell>
          <cell r="T25" t="str">
            <v>510</v>
          </cell>
        </row>
        <row r="26">
          <cell r="B26" t="str">
            <v>F</v>
          </cell>
          <cell r="F26" t="str">
            <v>電気・ガス・熱供給・水道業</v>
          </cell>
          <cell r="O26" t="str">
            <v>令和</v>
          </cell>
          <cell r="P26">
            <v>5</v>
          </cell>
          <cell r="R26">
            <v>11</v>
          </cell>
          <cell r="T26" t="str">
            <v>511</v>
          </cell>
        </row>
        <row r="27">
          <cell r="B27" t="str">
            <v>G</v>
          </cell>
          <cell r="F27" t="str">
            <v>情報通信業</v>
          </cell>
          <cell r="O27" t="str">
            <v>令和</v>
          </cell>
          <cell r="P27">
            <v>5</v>
          </cell>
          <cell r="R27">
            <v>12</v>
          </cell>
          <cell r="T27" t="str">
            <v>512</v>
          </cell>
        </row>
        <row r="28">
          <cell r="B28" t="str">
            <v>H</v>
          </cell>
          <cell r="F28" t="str">
            <v>運輸業，郵便業</v>
          </cell>
          <cell r="O28" t="str">
            <v>令和</v>
          </cell>
          <cell r="P28">
            <v>6</v>
          </cell>
          <cell r="R28">
            <v>1</v>
          </cell>
          <cell r="T28" t="str">
            <v>61</v>
          </cell>
        </row>
        <row r="29">
          <cell r="B29" t="str">
            <v>I</v>
          </cell>
          <cell r="F29" t="str">
            <v>卸売業，小売業</v>
          </cell>
          <cell r="O29" t="str">
            <v>令和</v>
          </cell>
          <cell r="P29">
            <v>6</v>
          </cell>
          <cell r="R29">
            <v>2</v>
          </cell>
          <cell r="T29" t="str">
            <v>62</v>
          </cell>
        </row>
        <row r="30">
          <cell r="B30" t="str">
            <v>J</v>
          </cell>
          <cell r="F30" t="str">
            <v>金融業，保険業</v>
          </cell>
          <cell r="O30" t="str">
            <v>令和</v>
          </cell>
          <cell r="P30">
            <v>6</v>
          </cell>
          <cell r="R30">
            <v>3</v>
          </cell>
          <cell r="T30" t="str">
            <v>63</v>
          </cell>
        </row>
        <row r="31">
          <cell r="B31" t="str">
            <v>K</v>
          </cell>
          <cell r="F31" t="str">
            <v>不動産業，物品賃貸業</v>
          </cell>
        </row>
        <row r="32">
          <cell r="B32" t="str">
            <v>L</v>
          </cell>
          <cell r="F32" t="str">
            <v>学術研究，専門・技術サービス業</v>
          </cell>
        </row>
        <row r="33">
          <cell r="B33" t="str">
            <v>M</v>
          </cell>
          <cell r="F33" t="str">
            <v>宿泊業，飲食サービス業</v>
          </cell>
        </row>
        <row r="34">
          <cell r="B34" t="str">
            <v>N</v>
          </cell>
          <cell r="F34" t="str">
            <v>生活関連サービス業，娯楽業</v>
          </cell>
        </row>
        <row r="35">
          <cell r="B35" t="str">
            <v>O</v>
          </cell>
          <cell r="F35" t="str">
            <v>教育，学習支援業</v>
          </cell>
        </row>
        <row r="36">
          <cell r="B36" t="str">
            <v>P</v>
          </cell>
          <cell r="F36" t="str">
            <v>医療，福祉</v>
          </cell>
        </row>
        <row r="37">
          <cell r="B37" t="str">
            <v>Q</v>
          </cell>
          <cell r="F37" t="str">
            <v>複合サービス事業</v>
          </cell>
        </row>
        <row r="38">
          <cell r="B38" t="str">
            <v>R</v>
          </cell>
          <cell r="F38" t="str">
            <v>サービス業（他に分類されないもの）</v>
          </cell>
        </row>
        <row r="39">
          <cell r="B39" t="str">
            <v>E09,10</v>
          </cell>
          <cell r="F39" t="str">
            <v>食料品・たばこ</v>
          </cell>
        </row>
        <row r="40">
          <cell r="B40" t="str">
            <v>E11</v>
          </cell>
          <cell r="F40" t="str">
            <v>繊維工業</v>
          </cell>
        </row>
        <row r="41">
          <cell r="B41" t="str">
            <v>E12</v>
          </cell>
          <cell r="F41" t="str">
            <v>木材・木製品</v>
          </cell>
        </row>
        <row r="42">
          <cell r="B42" t="str">
            <v>E13</v>
          </cell>
          <cell r="F42" t="str">
            <v>家具・装備品</v>
          </cell>
        </row>
        <row r="43">
          <cell r="B43" t="str">
            <v>E15</v>
          </cell>
          <cell r="F43" t="str">
            <v>印刷・同関連業</v>
          </cell>
        </row>
        <row r="44">
          <cell r="B44" t="str">
            <v>E16,17</v>
          </cell>
          <cell r="F44" t="str">
            <v>化学、石油・石炭</v>
          </cell>
        </row>
        <row r="45">
          <cell r="B45" t="str">
            <v>E18</v>
          </cell>
          <cell r="F45" t="str">
            <v>プラスチック製品</v>
          </cell>
        </row>
        <row r="46">
          <cell r="B46" t="str">
            <v>E19</v>
          </cell>
          <cell r="F46" t="str">
            <v>ゴム製品</v>
          </cell>
        </row>
        <row r="47">
          <cell r="B47" t="str">
            <v>E21</v>
          </cell>
          <cell r="F47" t="str">
            <v>窯業・土石製品</v>
          </cell>
        </row>
        <row r="48">
          <cell r="B48" t="str">
            <v>E24</v>
          </cell>
          <cell r="F48" t="str">
            <v>金属製品製造業</v>
          </cell>
        </row>
        <row r="49">
          <cell r="B49" t="str">
            <v>E27</v>
          </cell>
          <cell r="F49" t="str">
            <v>業務用機械器具</v>
          </cell>
        </row>
        <row r="50">
          <cell r="B50" t="str">
            <v>E28</v>
          </cell>
          <cell r="F50" t="str">
            <v>電子・デバイス</v>
          </cell>
        </row>
        <row r="51">
          <cell r="B51" t="str">
            <v>E29</v>
          </cell>
          <cell r="F51" t="str">
            <v>電気機械器具</v>
          </cell>
        </row>
        <row r="52">
          <cell r="B52" t="str">
            <v>E31</v>
          </cell>
          <cell r="F52" t="str">
            <v>輸送用機械器具</v>
          </cell>
        </row>
        <row r="53">
          <cell r="B53" t="str">
            <v>ES</v>
          </cell>
          <cell r="F53" t="str">
            <v>はん用・生産用機械器具</v>
          </cell>
        </row>
        <row r="54">
          <cell r="B54" t="str">
            <v>R91</v>
          </cell>
          <cell r="F54" t="str">
            <v>職業紹介・労働者派遣業</v>
          </cell>
        </row>
      </sheetData>
      <sheetData sheetId="1"/>
      <sheetData sheetId="2">
        <row r="6">
          <cell r="D6">
            <v>1</v>
          </cell>
          <cell r="E6">
            <v>2</v>
          </cell>
          <cell r="F6">
            <v>3</v>
          </cell>
          <cell r="G6">
            <v>4</v>
          </cell>
          <cell r="H6">
            <v>5</v>
          </cell>
          <cell r="I6">
            <v>6</v>
          </cell>
          <cell r="J6">
            <v>7</v>
          </cell>
          <cell r="K6">
            <v>8</v>
          </cell>
          <cell r="L6">
            <v>9</v>
          </cell>
          <cell r="M6">
            <v>10</v>
          </cell>
          <cell r="N6">
            <v>11</v>
          </cell>
          <cell r="O6">
            <v>12</v>
          </cell>
          <cell r="P6">
            <v>13</v>
          </cell>
          <cell r="Q6">
            <v>14</v>
          </cell>
          <cell r="R6">
            <v>15</v>
          </cell>
          <cell r="S6">
            <v>16</v>
          </cell>
          <cell r="T6">
            <v>17</v>
          </cell>
          <cell r="U6">
            <v>18</v>
          </cell>
          <cell r="Y6">
            <v>1</v>
          </cell>
          <cell r="Z6">
            <v>2</v>
          </cell>
          <cell r="AA6">
            <v>3</v>
          </cell>
          <cell r="AB6">
            <v>4</v>
          </cell>
          <cell r="AC6">
            <v>5</v>
          </cell>
          <cell r="AD6">
            <v>6</v>
          </cell>
          <cell r="AE6">
            <v>7</v>
          </cell>
          <cell r="AF6">
            <v>8</v>
          </cell>
          <cell r="AG6">
            <v>9</v>
          </cell>
          <cell r="AH6">
            <v>10</v>
          </cell>
          <cell r="AI6">
            <v>11</v>
          </cell>
          <cell r="AJ6">
            <v>12</v>
          </cell>
          <cell r="AK6">
            <v>13</v>
          </cell>
          <cell r="AL6">
            <v>14</v>
          </cell>
          <cell r="AM6">
            <v>15</v>
          </cell>
          <cell r="AN6">
            <v>16</v>
          </cell>
          <cell r="AO6">
            <v>17</v>
          </cell>
          <cell r="AP6">
            <v>18</v>
          </cell>
        </row>
        <row r="160">
          <cell r="A160" t="str">
            <v>25</v>
          </cell>
          <cell r="D160">
            <v>85.5</v>
          </cell>
          <cell r="E160">
            <v>82</v>
          </cell>
          <cell r="F160">
            <v>83.6</v>
          </cell>
          <cell r="G160">
            <v>77.599999999999994</v>
          </cell>
          <cell r="H160">
            <v>83.1</v>
          </cell>
          <cell r="I160">
            <v>89.2</v>
          </cell>
          <cell r="J160">
            <v>89.7</v>
          </cell>
          <cell r="K160">
            <v>82.1</v>
          </cell>
          <cell r="L160">
            <v>99.4</v>
          </cell>
          <cell r="M160">
            <v>83.2</v>
          </cell>
          <cell r="N160">
            <v>93</v>
          </cell>
          <cell r="O160">
            <v>84.1</v>
          </cell>
          <cell r="P160">
            <v>83.9</v>
          </cell>
          <cell r="Q160">
            <v>84.7</v>
          </cell>
          <cell r="R160">
            <v>84.6</v>
          </cell>
          <cell r="S160">
            <v>86.2</v>
          </cell>
          <cell r="T160">
            <v>99.1</v>
          </cell>
          <cell r="U160">
            <v>99.6</v>
          </cell>
          <cell r="V160" t="str">
            <v>25</v>
          </cell>
          <cell r="Y160">
            <v>83.1</v>
          </cell>
          <cell r="Z160">
            <v>69.2</v>
          </cell>
          <cell r="AA160">
            <v>82.6</v>
          </cell>
          <cell r="AB160">
            <v>77.599999999999994</v>
          </cell>
          <cell r="AC160">
            <v>83.2</v>
          </cell>
          <cell r="AD160">
            <v>87.5</v>
          </cell>
          <cell r="AE160">
            <v>92.1</v>
          </cell>
          <cell r="AF160">
            <v>76.8</v>
          </cell>
          <cell r="AG160" t="str">
            <v>x</v>
          </cell>
          <cell r="AH160">
            <v>85.5</v>
          </cell>
          <cell r="AI160">
            <v>91.9</v>
          </cell>
          <cell r="AJ160">
            <v>93.3</v>
          </cell>
          <cell r="AK160">
            <v>80.8</v>
          </cell>
          <cell r="AL160">
            <v>82.6</v>
          </cell>
          <cell r="AM160">
            <v>85</v>
          </cell>
          <cell r="AN160">
            <v>85.1</v>
          </cell>
          <cell r="AO160">
            <v>98.2</v>
          </cell>
          <cell r="AP160">
            <v>99</v>
          </cell>
        </row>
        <row r="161">
          <cell r="A161" t="str">
            <v>26</v>
          </cell>
          <cell r="D161">
            <v>126</v>
          </cell>
          <cell r="E161">
            <v>103.9</v>
          </cell>
          <cell r="F161">
            <v>131.69999999999999</v>
          </cell>
          <cell r="G161">
            <v>172.3</v>
          </cell>
          <cell r="H161">
            <v>153.5</v>
          </cell>
          <cell r="I161">
            <v>103.7</v>
          </cell>
          <cell r="J161">
            <v>121.3</v>
          </cell>
          <cell r="K161">
            <v>175.6</v>
          </cell>
          <cell r="L161">
            <v>139.6</v>
          </cell>
          <cell r="M161">
            <v>125.5</v>
          </cell>
          <cell r="N161">
            <v>92.2</v>
          </cell>
          <cell r="O161">
            <v>100.4</v>
          </cell>
          <cell r="P161">
            <v>158.6</v>
          </cell>
          <cell r="Q161">
            <v>119.9</v>
          </cell>
          <cell r="R161">
            <v>123.5</v>
          </cell>
          <cell r="S161">
            <v>134.30000000000001</v>
          </cell>
          <cell r="T161">
            <v>99.7</v>
          </cell>
          <cell r="U161">
            <v>100.4</v>
          </cell>
          <cell r="V161" t="str">
            <v>26</v>
          </cell>
          <cell r="Y161">
            <v>132.9</v>
          </cell>
          <cell r="Z161">
            <v>106.1</v>
          </cell>
          <cell r="AA161">
            <v>139.19999999999999</v>
          </cell>
          <cell r="AB161">
            <v>172.3</v>
          </cell>
          <cell r="AC161">
            <v>149.4</v>
          </cell>
          <cell r="AD161">
            <v>106.1</v>
          </cell>
          <cell r="AE161">
            <v>125.5</v>
          </cell>
          <cell r="AF161">
            <v>199.7</v>
          </cell>
          <cell r="AG161" t="str">
            <v>x</v>
          </cell>
          <cell r="AH161">
            <v>162.19999999999999</v>
          </cell>
          <cell r="AI161">
            <v>91.8</v>
          </cell>
          <cell r="AJ161">
            <v>122</v>
          </cell>
          <cell r="AK161">
            <v>167.7</v>
          </cell>
          <cell r="AL161">
            <v>126.9</v>
          </cell>
          <cell r="AM161">
            <v>116.2</v>
          </cell>
          <cell r="AN161">
            <v>135</v>
          </cell>
          <cell r="AO161">
            <v>98.6</v>
          </cell>
          <cell r="AP161">
            <v>99.4</v>
          </cell>
        </row>
        <row r="162">
          <cell r="A162" t="str">
            <v>27</v>
          </cell>
          <cell r="D162">
            <v>117.7</v>
          </cell>
          <cell r="E162">
            <v>151.80000000000001</v>
          </cell>
          <cell r="F162">
            <v>111.8</v>
          </cell>
          <cell r="G162">
            <v>122</v>
          </cell>
          <cell r="H162">
            <v>87.8</v>
          </cell>
          <cell r="I162">
            <v>130.6</v>
          </cell>
          <cell r="J162">
            <v>107.5</v>
          </cell>
          <cell r="K162">
            <v>85.6</v>
          </cell>
          <cell r="L162">
            <v>94.6</v>
          </cell>
          <cell r="M162">
            <v>108.5</v>
          </cell>
          <cell r="N162">
            <v>112.7</v>
          </cell>
          <cell r="O162">
            <v>120.6</v>
          </cell>
          <cell r="P162">
            <v>106.4</v>
          </cell>
          <cell r="Q162">
            <v>126.3</v>
          </cell>
          <cell r="R162">
            <v>129.1</v>
          </cell>
          <cell r="S162">
            <v>112</v>
          </cell>
          <cell r="T162">
            <v>100.3</v>
          </cell>
          <cell r="U162">
            <v>100.7</v>
          </cell>
          <cell r="V162" t="str">
            <v>27</v>
          </cell>
          <cell r="Y162">
            <v>120.1</v>
          </cell>
          <cell r="Z162">
            <v>177.3</v>
          </cell>
          <cell r="AA162">
            <v>112</v>
          </cell>
          <cell r="AB162">
            <v>122</v>
          </cell>
          <cell r="AC162">
            <v>89.2</v>
          </cell>
          <cell r="AD162">
            <v>140.30000000000001</v>
          </cell>
          <cell r="AE162">
            <v>111.4</v>
          </cell>
          <cell r="AF162">
            <v>78.400000000000006</v>
          </cell>
          <cell r="AG162">
            <v>101.6</v>
          </cell>
          <cell r="AH162">
            <v>84.2</v>
          </cell>
          <cell r="AI162">
            <v>121.7</v>
          </cell>
          <cell r="AJ162">
            <v>103.3</v>
          </cell>
          <cell r="AK162">
            <v>90.8</v>
          </cell>
          <cell r="AL162">
            <v>132.69999999999999</v>
          </cell>
          <cell r="AM162">
            <v>129.69999999999999</v>
          </cell>
          <cell r="AN162">
            <v>97</v>
          </cell>
          <cell r="AO162">
            <v>100.8</v>
          </cell>
          <cell r="AP162">
            <v>101.3</v>
          </cell>
        </row>
        <row r="163">
          <cell r="A163" t="str">
            <v>28</v>
          </cell>
          <cell r="D163">
            <v>87.4</v>
          </cell>
          <cell r="E163">
            <v>85.7</v>
          </cell>
          <cell r="F163">
            <v>86.7</v>
          </cell>
          <cell r="G163">
            <v>88.2</v>
          </cell>
          <cell r="H163">
            <v>82.2</v>
          </cell>
          <cell r="I163">
            <v>87.6</v>
          </cell>
          <cell r="J163">
            <v>91.9</v>
          </cell>
          <cell r="K163">
            <v>82.8</v>
          </cell>
          <cell r="L163">
            <v>96.9</v>
          </cell>
          <cell r="M163">
            <v>96</v>
          </cell>
          <cell r="N163">
            <v>98.2</v>
          </cell>
          <cell r="O163">
            <v>95.3</v>
          </cell>
          <cell r="P163">
            <v>81.900000000000006</v>
          </cell>
          <cell r="Q163">
            <v>85.4</v>
          </cell>
          <cell r="R163">
            <v>79.5</v>
          </cell>
          <cell r="S163">
            <v>88.6</v>
          </cell>
          <cell r="T163">
            <v>97.6</v>
          </cell>
          <cell r="U163">
            <v>97.9</v>
          </cell>
          <cell r="V163" t="str">
            <v>28</v>
          </cell>
          <cell r="Y163">
            <v>84.5</v>
          </cell>
          <cell r="Z163">
            <v>82.9</v>
          </cell>
          <cell r="AA163">
            <v>84.7</v>
          </cell>
          <cell r="AB163">
            <v>88.2</v>
          </cell>
          <cell r="AC163">
            <v>81.099999999999994</v>
          </cell>
          <cell r="AD163">
            <v>84.6</v>
          </cell>
          <cell r="AE163">
            <v>87.1</v>
          </cell>
          <cell r="AF163">
            <v>78.3</v>
          </cell>
          <cell r="AG163" t="str">
            <v>x</v>
          </cell>
          <cell r="AH163">
            <v>86.8</v>
          </cell>
          <cell r="AI163">
            <v>96.6</v>
          </cell>
          <cell r="AJ163">
            <v>85.9</v>
          </cell>
          <cell r="AK163">
            <v>84</v>
          </cell>
          <cell r="AL163">
            <v>82.2</v>
          </cell>
          <cell r="AM163">
            <v>77.3</v>
          </cell>
          <cell r="AN163">
            <v>91.2</v>
          </cell>
          <cell r="AO163">
            <v>98.7</v>
          </cell>
          <cell r="AP163">
            <v>99.1</v>
          </cell>
        </row>
        <row r="164">
          <cell r="A164" t="str">
            <v>29</v>
          </cell>
          <cell r="D164">
            <v>85.4</v>
          </cell>
          <cell r="E164">
            <v>76.900000000000006</v>
          </cell>
          <cell r="F164">
            <v>87</v>
          </cell>
          <cell r="G164">
            <v>78.900000000000006</v>
          </cell>
          <cell r="H164">
            <v>81.599999999999994</v>
          </cell>
          <cell r="I164">
            <v>92.9</v>
          </cell>
          <cell r="J164">
            <v>89.8</v>
          </cell>
          <cell r="K164">
            <v>81.5</v>
          </cell>
          <cell r="L164">
            <v>80</v>
          </cell>
          <cell r="M164">
            <v>78.2</v>
          </cell>
          <cell r="N164">
            <v>94.4</v>
          </cell>
          <cell r="O164">
            <v>93.2</v>
          </cell>
          <cell r="P164">
            <v>80.3</v>
          </cell>
          <cell r="Q164">
            <v>84.1</v>
          </cell>
          <cell r="R164">
            <v>85.4</v>
          </cell>
          <cell r="S164">
            <v>88</v>
          </cell>
          <cell r="T164">
            <v>99.4</v>
          </cell>
          <cell r="U164">
            <v>99.6</v>
          </cell>
          <cell r="V164" t="str">
            <v>29</v>
          </cell>
          <cell r="Y164">
            <v>85</v>
          </cell>
          <cell r="Z164">
            <v>80.400000000000006</v>
          </cell>
          <cell r="AA164">
            <v>86.8</v>
          </cell>
          <cell r="AB164">
            <v>79</v>
          </cell>
          <cell r="AC164">
            <v>79.8</v>
          </cell>
          <cell r="AD164">
            <v>93.7</v>
          </cell>
          <cell r="AE164">
            <v>92.6</v>
          </cell>
          <cell r="AF164">
            <v>77.7</v>
          </cell>
          <cell r="AG164" t="str">
            <v>x</v>
          </cell>
          <cell r="AH164">
            <v>83</v>
          </cell>
          <cell r="AI164">
            <v>93.4</v>
          </cell>
          <cell r="AJ164">
            <v>84.7</v>
          </cell>
          <cell r="AK164">
            <v>80.8</v>
          </cell>
          <cell r="AL164">
            <v>82.4</v>
          </cell>
          <cell r="AM164">
            <v>85.6</v>
          </cell>
          <cell r="AN164">
            <v>90.1</v>
          </cell>
          <cell r="AO164">
            <v>101.1</v>
          </cell>
          <cell r="AP164">
            <v>101</v>
          </cell>
        </row>
        <row r="165">
          <cell r="A165" t="str">
            <v>210</v>
          </cell>
          <cell r="D165">
            <v>85.2</v>
          </cell>
          <cell r="E165">
            <v>81.8</v>
          </cell>
          <cell r="F165">
            <v>84.6</v>
          </cell>
          <cell r="G165">
            <v>82</v>
          </cell>
          <cell r="H165">
            <v>82.8</v>
          </cell>
          <cell r="I165">
            <v>84.2</v>
          </cell>
          <cell r="J165">
            <v>88.9</v>
          </cell>
          <cell r="K165">
            <v>78.5</v>
          </cell>
          <cell r="L165">
            <v>76.099999999999994</v>
          </cell>
          <cell r="M165">
            <v>82.5</v>
          </cell>
          <cell r="N165">
            <v>98.8</v>
          </cell>
          <cell r="O165">
            <v>97</v>
          </cell>
          <cell r="P165">
            <v>82.1</v>
          </cell>
          <cell r="Q165">
            <v>84.7</v>
          </cell>
          <cell r="R165">
            <v>81</v>
          </cell>
          <cell r="S165">
            <v>87.2</v>
          </cell>
          <cell r="T165">
            <v>99.2</v>
          </cell>
          <cell r="U165">
            <v>99.7</v>
          </cell>
          <cell r="V165" t="str">
            <v>210</v>
          </cell>
          <cell r="Y165">
            <v>83.6</v>
          </cell>
          <cell r="Z165">
            <v>84</v>
          </cell>
          <cell r="AA165">
            <v>83.5</v>
          </cell>
          <cell r="AB165">
            <v>82</v>
          </cell>
          <cell r="AC165">
            <v>82</v>
          </cell>
          <cell r="AD165">
            <v>81.2</v>
          </cell>
          <cell r="AE165">
            <v>87.6</v>
          </cell>
          <cell r="AF165">
            <v>78.7</v>
          </cell>
          <cell r="AG165" t="str">
            <v>x</v>
          </cell>
          <cell r="AH165">
            <v>92.7</v>
          </cell>
          <cell r="AI165">
            <v>97.4</v>
          </cell>
          <cell r="AJ165">
            <v>87.9</v>
          </cell>
          <cell r="AK165">
            <v>82.8</v>
          </cell>
          <cell r="AL165">
            <v>81.7</v>
          </cell>
          <cell r="AM165">
            <v>79.8</v>
          </cell>
          <cell r="AN165">
            <v>91.5</v>
          </cell>
          <cell r="AO165">
            <v>99.5</v>
          </cell>
          <cell r="AP165">
            <v>99.7</v>
          </cell>
        </row>
        <row r="166">
          <cell r="A166" t="str">
            <v>211</v>
          </cell>
          <cell r="D166">
            <v>89.9</v>
          </cell>
          <cell r="E166">
            <v>82.1</v>
          </cell>
          <cell r="F166">
            <v>90.9</v>
          </cell>
          <cell r="G166">
            <v>79.5</v>
          </cell>
          <cell r="H166">
            <v>81.7</v>
          </cell>
          <cell r="I166">
            <v>90.6</v>
          </cell>
          <cell r="J166">
            <v>89.3</v>
          </cell>
          <cell r="K166">
            <v>78.5</v>
          </cell>
          <cell r="L166">
            <v>108.1</v>
          </cell>
          <cell r="M166">
            <v>103.3</v>
          </cell>
          <cell r="N166">
            <v>103.4</v>
          </cell>
          <cell r="O166">
            <v>104.6</v>
          </cell>
          <cell r="P166">
            <v>83.5</v>
          </cell>
          <cell r="Q166">
            <v>89.9</v>
          </cell>
          <cell r="R166">
            <v>86.2</v>
          </cell>
          <cell r="S166">
            <v>101.4</v>
          </cell>
          <cell r="T166">
            <v>99</v>
          </cell>
          <cell r="U166">
            <v>99</v>
          </cell>
          <cell r="V166" t="str">
            <v>211</v>
          </cell>
          <cell r="Y166">
            <v>87.3</v>
          </cell>
          <cell r="Z166">
            <v>80.3</v>
          </cell>
          <cell r="AA166">
            <v>89.9</v>
          </cell>
          <cell r="AB166">
            <v>79.599999999999994</v>
          </cell>
          <cell r="AC166">
            <v>79.2</v>
          </cell>
          <cell r="AD166">
            <v>88.6</v>
          </cell>
          <cell r="AE166">
            <v>84.6</v>
          </cell>
          <cell r="AF166">
            <v>82.2</v>
          </cell>
          <cell r="AG166" t="str">
            <v>x</v>
          </cell>
          <cell r="AH166">
            <v>93</v>
          </cell>
          <cell r="AI166">
            <v>101.4</v>
          </cell>
          <cell r="AJ166">
            <v>90.6</v>
          </cell>
          <cell r="AK166">
            <v>85.9</v>
          </cell>
          <cell r="AL166">
            <v>82.7</v>
          </cell>
          <cell r="AM166">
            <v>86.8</v>
          </cell>
          <cell r="AN166">
            <v>111.1</v>
          </cell>
          <cell r="AO166">
            <v>99.7</v>
          </cell>
          <cell r="AP166">
            <v>99.6</v>
          </cell>
        </row>
        <row r="167">
          <cell r="A167" t="str">
            <v>212</v>
          </cell>
          <cell r="D167">
            <v>168.5</v>
          </cell>
          <cell r="E167">
            <v>166.3</v>
          </cell>
          <cell r="F167">
            <v>172</v>
          </cell>
          <cell r="G167">
            <v>184.5</v>
          </cell>
          <cell r="H167">
            <v>156.6</v>
          </cell>
          <cell r="I167">
            <v>161.80000000000001</v>
          </cell>
          <cell r="J167">
            <v>148.19999999999999</v>
          </cell>
          <cell r="K167">
            <v>198.7</v>
          </cell>
          <cell r="L167">
            <v>119.9</v>
          </cell>
          <cell r="M167">
            <v>165.9</v>
          </cell>
          <cell r="N167">
            <v>124.8</v>
          </cell>
          <cell r="O167">
            <v>140.9</v>
          </cell>
          <cell r="P167">
            <v>199.7</v>
          </cell>
          <cell r="Q167">
            <v>179.8</v>
          </cell>
          <cell r="R167">
            <v>186</v>
          </cell>
          <cell r="S167">
            <v>140.30000000000001</v>
          </cell>
          <cell r="T167">
            <v>101.5</v>
          </cell>
          <cell r="U167">
            <v>100.9</v>
          </cell>
          <cell r="V167" t="str">
            <v>212</v>
          </cell>
          <cell r="Y167">
            <v>179.5</v>
          </cell>
          <cell r="Z167">
            <v>173.8</v>
          </cell>
          <cell r="AA167">
            <v>177.1</v>
          </cell>
          <cell r="AB167">
            <v>184.5</v>
          </cell>
          <cell r="AC167">
            <v>164.4</v>
          </cell>
          <cell r="AD167">
            <v>165.9</v>
          </cell>
          <cell r="AE167">
            <v>172</v>
          </cell>
          <cell r="AF167">
            <v>211.5</v>
          </cell>
          <cell r="AG167" t="str">
            <v>x</v>
          </cell>
          <cell r="AH167">
            <v>176.6</v>
          </cell>
          <cell r="AI167">
            <v>123.8</v>
          </cell>
          <cell r="AJ167">
            <v>146.80000000000001</v>
          </cell>
          <cell r="AK167">
            <v>202.8</v>
          </cell>
          <cell r="AL167">
            <v>194.3</v>
          </cell>
          <cell r="AM167">
            <v>189.9</v>
          </cell>
          <cell r="AN167">
            <v>135</v>
          </cell>
          <cell r="AO167">
            <v>101</v>
          </cell>
          <cell r="AP167">
            <v>100.5</v>
          </cell>
        </row>
        <row r="168">
          <cell r="A168" t="str">
            <v>31</v>
          </cell>
          <cell r="D168">
            <v>87.3</v>
          </cell>
          <cell r="E168">
            <v>84.8</v>
          </cell>
          <cell r="F168">
            <v>86.8</v>
          </cell>
          <cell r="G168">
            <v>81.900000000000006</v>
          </cell>
          <cell r="H168">
            <v>102.5</v>
          </cell>
          <cell r="I168">
            <v>91</v>
          </cell>
          <cell r="J168">
            <v>94</v>
          </cell>
          <cell r="K168">
            <v>85.9</v>
          </cell>
          <cell r="L168">
            <v>110.3</v>
          </cell>
          <cell r="M168">
            <v>77.099999999999994</v>
          </cell>
          <cell r="N168">
            <v>92.4</v>
          </cell>
          <cell r="O168">
            <v>104.6</v>
          </cell>
          <cell r="P168">
            <v>82.4</v>
          </cell>
          <cell r="Q168">
            <v>82.7</v>
          </cell>
          <cell r="R168">
            <v>88.7</v>
          </cell>
          <cell r="S168">
            <v>83.2</v>
          </cell>
          <cell r="T168">
            <v>99.6</v>
          </cell>
          <cell r="U168">
            <v>99.5</v>
          </cell>
          <cell r="V168" t="str">
            <v>31</v>
          </cell>
          <cell r="Y168">
            <v>83.6</v>
          </cell>
          <cell r="Z168">
            <v>74.8</v>
          </cell>
          <cell r="AA168">
            <v>86.7</v>
          </cell>
          <cell r="AB168">
            <v>82</v>
          </cell>
          <cell r="AC168">
            <v>105.4</v>
          </cell>
          <cell r="AD168">
            <v>92.5</v>
          </cell>
          <cell r="AE168">
            <v>89.2</v>
          </cell>
          <cell r="AF168">
            <v>76.7</v>
          </cell>
          <cell r="AG168">
            <v>77.3</v>
          </cell>
          <cell r="AH168">
            <v>90.2</v>
          </cell>
          <cell r="AI168">
            <v>89</v>
          </cell>
          <cell r="AJ168">
            <v>90.2</v>
          </cell>
          <cell r="AK168">
            <v>88.2</v>
          </cell>
          <cell r="AL168">
            <v>77.2</v>
          </cell>
          <cell r="AM168">
            <v>85.6</v>
          </cell>
          <cell r="AN168">
            <v>88.5</v>
          </cell>
          <cell r="AO168">
            <v>99.3</v>
          </cell>
          <cell r="AP168">
            <v>98.2</v>
          </cell>
        </row>
        <row r="169">
          <cell r="A169" t="str">
            <v>32</v>
          </cell>
          <cell r="D169">
            <v>86.9</v>
          </cell>
          <cell r="E169">
            <v>84.8</v>
          </cell>
          <cell r="F169">
            <v>86.8</v>
          </cell>
          <cell r="G169">
            <v>80.8</v>
          </cell>
          <cell r="H169">
            <v>103</v>
          </cell>
          <cell r="I169">
            <v>92.2</v>
          </cell>
          <cell r="J169">
            <v>93</v>
          </cell>
          <cell r="K169">
            <v>81.400000000000006</v>
          </cell>
          <cell r="L169">
            <v>110.9</v>
          </cell>
          <cell r="M169">
            <v>84.6</v>
          </cell>
          <cell r="N169">
            <v>95</v>
          </cell>
          <cell r="O169">
            <v>107</v>
          </cell>
          <cell r="P169">
            <v>84.9</v>
          </cell>
          <cell r="Q169">
            <v>79.7</v>
          </cell>
          <cell r="R169">
            <v>85.7</v>
          </cell>
          <cell r="S169">
            <v>87</v>
          </cell>
          <cell r="T169">
            <v>100.9</v>
          </cell>
          <cell r="U169">
            <v>101</v>
          </cell>
          <cell r="V169" t="str">
            <v>32</v>
          </cell>
          <cell r="Y169">
            <v>83.7</v>
          </cell>
          <cell r="Z169">
            <v>82.3</v>
          </cell>
          <cell r="AA169">
            <v>85.9</v>
          </cell>
          <cell r="AB169">
            <v>86.8</v>
          </cell>
          <cell r="AC169">
            <v>104.9</v>
          </cell>
          <cell r="AD169">
            <v>93.4</v>
          </cell>
          <cell r="AE169">
            <v>88.3</v>
          </cell>
          <cell r="AF169">
            <v>78.900000000000006</v>
          </cell>
          <cell r="AG169">
            <v>80</v>
          </cell>
          <cell r="AH169">
            <v>90.1</v>
          </cell>
          <cell r="AI169">
            <v>87.6</v>
          </cell>
          <cell r="AJ169">
            <v>95.3</v>
          </cell>
          <cell r="AK169">
            <v>89.3</v>
          </cell>
          <cell r="AL169">
            <v>75.599999999999994</v>
          </cell>
          <cell r="AM169">
            <v>82.9</v>
          </cell>
          <cell r="AN169">
            <v>89.2</v>
          </cell>
          <cell r="AO169">
            <v>99.4</v>
          </cell>
          <cell r="AP169">
            <v>98.7</v>
          </cell>
        </row>
        <row r="170">
          <cell r="A170" t="str">
            <v>33</v>
          </cell>
          <cell r="D170">
            <v>92.7</v>
          </cell>
          <cell r="E170">
            <v>96.6</v>
          </cell>
          <cell r="F170">
            <v>98.2</v>
          </cell>
          <cell r="G170">
            <v>81.400000000000006</v>
          </cell>
          <cell r="H170">
            <v>113.4</v>
          </cell>
          <cell r="I170">
            <v>97.6</v>
          </cell>
          <cell r="J170">
            <v>101.1</v>
          </cell>
          <cell r="K170">
            <v>84.7</v>
          </cell>
          <cell r="L170">
            <v>117.7</v>
          </cell>
          <cell r="M170">
            <v>96.6</v>
          </cell>
          <cell r="N170">
            <v>97.1</v>
          </cell>
          <cell r="O170">
            <v>107.6</v>
          </cell>
          <cell r="P170">
            <v>92</v>
          </cell>
          <cell r="Q170">
            <v>79.7</v>
          </cell>
          <cell r="R170">
            <v>82.3</v>
          </cell>
          <cell r="S170">
            <v>90.6</v>
          </cell>
          <cell r="T170">
            <v>102</v>
          </cell>
          <cell r="U170">
            <v>101.9</v>
          </cell>
          <cell r="V170" t="str">
            <v>33</v>
          </cell>
          <cell r="Y170">
            <v>88.3</v>
          </cell>
          <cell r="Z170">
            <v>88.9</v>
          </cell>
          <cell r="AA170">
            <v>97.8</v>
          </cell>
          <cell r="AB170">
            <v>88.4</v>
          </cell>
          <cell r="AC170">
            <v>119.3</v>
          </cell>
          <cell r="AD170">
            <v>97.8</v>
          </cell>
          <cell r="AE170">
            <v>89.6</v>
          </cell>
          <cell r="AF170">
            <v>79.3</v>
          </cell>
          <cell r="AG170">
            <v>91.5</v>
          </cell>
          <cell r="AH170">
            <v>91.6</v>
          </cell>
          <cell r="AI170">
            <v>93.3</v>
          </cell>
          <cell r="AJ170">
            <v>98.8</v>
          </cell>
          <cell r="AK170">
            <v>90.2</v>
          </cell>
          <cell r="AL170">
            <v>77.400000000000006</v>
          </cell>
          <cell r="AM170">
            <v>78.2</v>
          </cell>
          <cell r="AN170">
            <v>97</v>
          </cell>
          <cell r="AO170">
            <v>100.5</v>
          </cell>
          <cell r="AP170">
            <v>99.2</v>
          </cell>
        </row>
        <row r="171">
          <cell r="A171" t="str">
            <v>34</v>
          </cell>
          <cell r="D171">
            <v>88.8</v>
          </cell>
          <cell r="E171">
            <v>92.6</v>
          </cell>
          <cell r="F171">
            <v>87.6</v>
          </cell>
          <cell r="G171">
            <v>86.4</v>
          </cell>
          <cell r="H171">
            <v>106.8</v>
          </cell>
          <cell r="I171">
            <v>91.2</v>
          </cell>
          <cell r="J171">
            <v>93.7</v>
          </cell>
          <cell r="K171">
            <v>82.7</v>
          </cell>
          <cell r="L171">
            <v>103</v>
          </cell>
          <cell r="M171">
            <v>88.2</v>
          </cell>
          <cell r="N171">
            <v>97</v>
          </cell>
          <cell r="O171">
            <v>113.8</v>
          </cell>
          <cell r="P171">
            <v>87.3</v>
          </cell>
          <cell r="Q171">
            <v>81.5</v>
          </cell>
          <cell r="R171">
            <v>79.400000000000006</v>
          </cell>
          <cell r="S171">
            <v>88.4</v>
          </cell>
          <cell r="T171">
            <v>102.4</v>
          </cell>
          <cell r="U171">
            <v>101.9</v>
          </cell>
          <cell r="V171" t="str">
            <v>34</v>
          </cell>
          <cell r="Y171">
            <v>85.1</v>
          </cell>
          <cell r="Z171">
            <v>82.9</v>
          </cell>
          <cell r="AA171">
            <v>86</v>
          </cell>
          <cell r="AB171">
            <v>89</v>
          </cell>
          <cell r="AC171">
            <v>109.9</v>
          </cell>
          <cell r="AD171">
            <v>89.6</v>
          </cell>
          <cell r="AE171">
            <v>87.7</v>
          </cell>
          <cell r="AF171">
            <v>77.7</v>
          </cell>
          <cell r="AG171">
            <v>78.7</v>
          </cell>
          <cell r="AH171">
            <v>98.8</v>
          </cell>
          <cell r="AI171">
            <v>91.3</v>
          </cell>
          <cell r="AJ171">
            <v>106.5</v>
          </cell>
          <cell r="AK171">
            <v>91.7</v>
          </cell>
          <cell r="AL171">
            <v>78.099999999999994</v>
          </cell>
          <cell r="AM171">
            <v>75.599999999999994</v>
          </cell>
          <cell r="AN171">
            <v>92.8</v>
          </cell>
          <cell r="AO171">
            <v>100.8</v>
          </cell>
          <cell r="AP171">
            <v>99.5</v>
          </cell>
        </row>
        <row r="172">
          <cell r="A172" t="str">
            <v>35</v>
          </cell>
          <cell r="D172">
            <v>87.7</v>
          </cell>
          <cell r="E172">
            <v>80.5</v>
          </cell>
          <cell r="F172">
            <v>87.8</v>
          </cell>
          <cell r="G172">
            <v>85.9</v>
          </cell>
          <cell r="H172">
            <v>104.3</v>
          </cell>
          <cell r="I172">
            <v>87.4</v>
          </cell>
          <cell r="J172">
            <v>95.9</v>
          </cell>
          <cell r="K172">
            <v>88.3</v>
          </cell>
          <cell r="L172">
            <v>105.3</v>
          </cell>
          <cell r="M172">
            <v>105.6</v>
          </cell>
          <cell r="N172">
            <v>90.9</v>
          </cell>
          <cell r="O172">
            <v>112.6</v>
          </cell>
          <cell r="P172">
            <v>83</v>
          </cell>
          <cell r="Q172">
            <v>81.2</v>
          </cell>
          <cell r="R172">
            <v>78.2</v>
          </cell>
          <cell r="S172">
            <v>86.2</v>
          </cell>
          <cell r="T172">
            <v>101</v>
          </cell>
          <cell r="U172">
            <v>100.8</v>
          </cell>
          <cell r="V172" t="str">
            <v>35</v>
          </cell>
          <cell r="Y172">
            <v>84.8</v>
          </cell>
          <cell r="Z172">
            <v>76.2</v>
          </cell>
          <cell r="AA172">
            <v>87</v>
          </cell>
          <cell r="AB172">
            <v>87.9</v>
          </cell>
          <cell r="AC172">
            <v>107.8</v>
          </cell>
          <cell r="AD172">
            <v>87.7</v>
          </cell>
          <cell r="AE172">
            <v>93.6</v>
          </cell>
          <cell r="AF172">
            <v>99.2</v>
          </cell>
          <cell r="AG172">
            <v>77</v>
          </cell>
          <cell r="AH172">
            <v>88.2</v>
          </cell>
          <cell r="AI172">
            <v>92.4</v>
          </cell>
          <cell r="AJ172">
            <v>104.6</v>
          </cell>
          <cell r="AK172">
            <v>87.9</v>
          </cell>
          <cell r="AL172">
            <v>78.900000000000006</v>
          </cell>
          <cell r="AM172">
            <v>73.5</v>
          </cell>
          <cell r="AN172">
            <v>91.6</v>
          </cell>
          <cell r="AO172">
            <v>100.2</v>
          </cell>
          <cell r="AP172">
            <v>98.9</v>
          </cell>
        </row>
        <row r="173">
          <cell r="A173" t="str">
            <v>36</v>
          </cell>
          <cell r="D173">
            <v>141.30000000000001</v>
          </cell>
          <cell r="E173">
            <v>108.5</v>
          </cell>
          <cell r="F173">
            <v>122.1</v>
          </cell>
          <cell r="G173">
            <v>178</v>
          </cell>
          <cell r="H173">
            <v>240.9</v>
          </cell>
          <cell r="I173">
            <v>118</v>
          </cell>
          <cell r="J173">
            <v>115.4</v>
          </cell>
          <cell r="K173">
            <v>224.3</v>
          </cell>
          <cell r="L173">
            <v>207.8</v>
          </cell>
          <cell r="M173">
            <v>135.5</v>
          </cell>
          <cell r="N173">
            <v>107.4</v>
          </cell>
          <cell r="O173">
            <v>148</v>
          </cell>
          <cell r="P173">
            <v>207.3</v>
          </cell>
          <cell r="Q173">
            <v>132.4</v>
          </cell>
          <cell r="R173">
            <v>161.9</v>
          </cell>
          <cell r="S173">
            <v>145.9</v>
          </cell>
          <cell r="T173">
            <v>102.2</v>
          </cell>
          <cell r="U173">
            <v>102</v>
          </cell>
          <cell r="V173" t="str">
            <v>36</v>
          </cell>
          <cell r="Y173">
            <v>142.80000000000001</v>
          </cell>
          <cell r="Z173">
            <v>129.80000000000001</v>
          </cell>
          <cell r="AA173">
            <v>127.2</v>
          </cell>
          <cell r="AB173">
            <v>144</v>
          </cell>
          <cell r="AC173">
            <v>273.8</v>
          </cell>
          <cell r="AD173">
            <v>114.6</v>
          </cell>
          <cell r="AE173">
            <v>98.8</v>
          </cell>
          <cell r="AF173">
            <v>174</v>
          </cell>
          <cell r="AG173">
            <v>133.1</v>
          </cell>
          <cell r="AH173">
            <v>232.1</v>
          </cell>
          <cell r="AI173">
            <v>90</v>
          </cell>
          <cell r="AJ173">
            <v>166.1</v>
          </cell>
          <cell r="AK173">
            <v>228</v>
          </cell>
          <cell r="AL173">
            <v>133.9</v>
          </cell>
          <cell r="AM173">
            <v>141.69999999999999</v>
          </cell>
          <cell r="AN173">
            <v>142.30000000000001</v>
          </cell>
          <cell r="AO173">
            <v>101.2</v>
          </cell>
          <cell r="AP173">
            <v>100.1</v>
          </cell>
        </row>
        <row r="174">
          <cell r="A174" t="str">
            <v>37</v>
          </cell>
          <cell r="D174">
            <v>115.1</v>
          </cell>
          <cell r="E174">
            <v>143.80000000000001</v>
          </cell>
          <cell r="F174">
            <v>119.7</v>
          </cell>
          <cell r="G174">
            <v>134.69999999999999</v>
          </cell>
          <cell r="H174">
            <v>106.6</v>
          </cell>
          <cell r="I174">
            <v>135.6</v>
          </cell>
          <cell r="J174">
            <v>137</v>
          </cell>
          <cell r="K174">
            <v>88.1</v>
          </cell>
          <cell r="L174">
            <v>149.30000000000001</v>
          </cell>
          <cell r="M174">
            <v>93.7</v>
          </cell>
          <cell r="N174">
            <v>107.2</v>
          </cell>
          <cell r="O174">
            <v>112.5</v>
          </cell>
          <cell r="P174">
            <v>88</v>
          </cell>
          <cell r="Q174">
            <v>104.3</v>
          </cell>
          <cell r="R174">
            <v>102.2</v>
          </cell>
          <cell r="S174">
            <v>100.7</v>
          </cell>
          <cell r="T174">
            <v>103.5</v>
          </cell>
          <cell r="U174">
            <v>103.7</v>
          </cell>
          <cell r="V174" t="str">
            <v>37</v>
          </cell>
          <cell r="Y174">
            <v>109.7</v>
          </cell>
          <cell r="Z174">
            <v>148.4</v>
          </cell>
          <cell r="AA174">
            <v>116.2</v>
          </cell>
          <cell r="AB174">
            <v>184.2</v>
          </cell>
          <cell r="AC174">
            <v>111.5</v>
          </cell>
          <cell r="AD174">
            <v>137.9</v>
          </cell>
          <cell r="AE174">
            <v>130</v>
          </cell>
          <cell r="AF174">
            <v>80.8</v>
          </cell>
          <cell r="AG174">
            <v>78.3</v>
          </cell>
          <cell r="AH174">
            <v>101.6</v>
          </cell>
          <cell r="AI174">
            <v>94.8</v>
          </cell>
          <cell r="AJ174">
            <v>104.5</v>
          </cell>
          <cell r="AK174">
            <v>96.8</v>
          </cell>
          <cell r="AL174">
            <v>97</v>
          </cell>
          <cell r="AM174">
            <v>102.7</v>
          </cell>
          <cell r="AN174">
            <v>103.4</v>
          </cell>
          <cell r="AO174">
            <v>101.5</v>
          </cell>
          <cell r="AP174">
            <v>100.9</v>
          </cell>
        </row>
        <row r="175">
          <cell r="A175" t="str">
            <v>38</v>
          </cell>
          <cell r="D175">
            <v>92</v>
          </cell>
          <cell r="E175">
            <v>92.5</v>
          </cell>
          <cell r="F175">
            <v>95.8</v>
          </cell>
          <cell r="G175">
            <v>81.599999999999994</v>
          </cell>
          <cell r="H175">
            <v>108.6</v>
          </cell>
          <cell r="I175">
            <v>87.4</v>
          </cell>
          <cell r="J175">
            <v>98.4</v>
          </cell>
          <cell r="K175">
            <v>81</v>
          </cell>
          <cell r="L175">
            <v>130.4</v>
          </cell>
          <cell r="M175">
            <v>77</v>
          </cell>
          <cell r="N175">
            <v>102.5</v>
          </cell>
          <cell r="O175">
            <v>112</v>
          </cell>
          <cell r="P175">
            <v>85.6</v>
          </cell>
          <cell r="Q175">
            <v>87.1</v>
          </cell>
          <cell r="R175">
            <v>73.7</v>
          </cell>
          <cell r="S175">
            <v>91.2</v>
          </cell>
          <cell r="T175">
            <v>102.3</v>
          </cell>
          <cell r="U175">
            <v>102.6</v>
          </cell>
          <cell r="V175" t="str">
            <v>38</v>
          </cell>
          <cell r="Y175">
            <v>88.3</v>
          </cell>
          <cell r="Z175">
            <v>79.900000000000006</v>
          </cell>
          <cell r="AA175">
            <v>91.3</v>
          </cell>
          <cell r="AB175">
            <v>87.2</v>
          </cell>
          <cell r="AC175">
            <v>110.9</v>
          </cell>
          <cell r="AD175">
            <v>88.9</v>
          </cell>
          <cell r="AE175">
            <v>93.2</v>
          </cell>
          <cell r="AF175">
            <v>80.3</v>
          </cell>
          <cell r="AG175">
            <v>78.3</v>
          </cell>
          <cell r="AH175">
            <v>91.1</v>
          </cell>
          <cell r="AI175">
            <v>89.2</v>
          </cell>
          <cell r="AJ175">
            <v>103.6</v>
          </cell>
          <cell r="AK175">
            <v>96</v>
          </cell>
          <cell r="AL175">
            <v>83</v>
          </cell>
          <cell r="AM175">
            <v>70.099999999999994</v>
          </cell>
          <cell r="AN175">
            <v>93.2</v>
          </cell>
          <cell r="AO175">
            <v>100.1</v>
          </cell>
          <cell r="AP175">
            <v>99.4</v>
          </cell>
        </row>
        <row r="176">
          <cell r="A176" t="str">
            <v>39</v>
          </cell>
          <cell r="D176">
            <v>88.2</v>
          </cell>
          <cell r="E176">
            <v>79.8</v>
          </cell>
          <cell r="F176">
            <v>91.4</v>
          </cell>
          <cell r="G176">
            <v>82.4</v>
          </cell>
          <cell r="H176">
            <v>106.8</v>
          </cell>
          <cell r="I176">
            <v>85.8</v>
          </cell>
          <cell r="J176">
            <v>94.7</v>
          </cell>
          <cell r="K176">
            <v>80.099999999999994</v>
          </cell>
          <cell r="L176">
            <v>122.9</v>
          </cell>
          <cell r="M176">
            <v>77.3</v>
          </cell>
          <cell r="N176">
            <v>95.7</v>
          </cell>
          <cell r="O176">
            <v>111.3</v>
          </cell>
          <cell r="P176">
            <v>81.599999999999994</v>
          </cell>
          <cell r="Q176">
            <v>83.2</v>
          </cell>
          <cell r="R176">
            <v>75.2</v>
          </cell>
          <cell r="S176">
            <v>91.9</v>
          </cell>
          <cell r="T176">
            <v>102.8</v>
          </cell>
          <cell r="U176">
            <v>102.9</v>
          </cell>
          <cell r="V176" t="str">
            <v>39</v>
          </cell>
          <cell r="Y176">
            <v>83.8</v>
          </cell>
          <cell r="Z176">
            <v>77.2</v>
          </cell>
          <cell r="AA176">
            <v>86.8</v>
          </cell>
          <cell r="AB176">
            <v>88.8</v>
          </cell>
          <cell r="AC176">
            <v>109.4</v>
          </cell>
          <cell r="AD176">
            <v>87.1</v>
          </cell>
          <cell r="AE176">
            <v>83.2</v>
          </cell>
          <cell r="AF176">
            <v>79.2</v>
          </cell>
          <cell r="AG176">
            <v>77.400000000000006</v>
          </cell>
          <cell r="AH176">
            <v>91.2</v>
          </cell>
          <cell r="AI176">
            <v>80.400000000000006</v>
          </cell>
          <cell r="AJ176">
            <v>102.5</v>
          </cell>
          <cell r="AK176">
            <v>87.8</v>
          </cell>
          <cell r="AL176">
            <v>78.099999999999994</v>
          </cell>
          <cell r="AM176">
            <v>71</v>
          </cell>
          <cell r="AN176">
            <v>92.2</v>
          </cell>
          <cell r="AO176">
            <v>100.3</v>
          </cell>
          <cell r="AP176">
            <v>99.4</v>
          </cell>
        </row>
        <row r="177">
          <cell r="A177" t="str">
            <v>310</v>
          </cell>
          <cell r="D177">
            <v>89.1</v>
          </cell>
          <cell r="E177">
            <v>85.3</v>
          </cell>
          <cell r="F177">
            <v>91.6</v>
          </cell>
          <cell r="G177">
            <v>87.9</v>
          </cell>
          <cell r="H177">
            <v>113</v>
          </cell>
          <cell r="I177">
            <v>83.1</v>
          </cell>
          <cell r="J177">
            <v>94.1</v>
          </cell>
          <cell r="K177">
            <v>80.8</v>
          </cell>
          <cell r="L177">
            <v>118.7</v>
          </cell>
          <cell r="M177">
            <v>80.2</v>
          </cell>
          <cell r="N177">
            <v>106.1</v>
          </cell>
          <cell r="O177">
            <v>114.1</v>
          </cell>
          <cell r="P177">
            <v>84.4</v>
          </cell>
          <cell r="Q177">
            <v>83.6</v>
          </cell>
          <cell r="R177">
            <v>78.7</v>
          </cell>
          <cell r="S177">
            <v>88.3</v>
          </cell>
          <cell r="T177">
            <v>103.3</v>
          </cell>
          <cell r="U177">
            <v>103.2</v>
          </cell>
          <cell r="V177" t="str">
            <v>310</v>
          </cell>
          <cell r="Y177">
            <v>85.1</v>
          </cell>
          <cell r="Z177">
            <v>80.2</v>
          </cell>
          <cell r="AA177">
            <v>87.7</v>
          </cell>
          <cell r="AB177">
            <v>88.8</v>
          </cell>
          <cell r="AC177">
            <v>117.9</v>
          </cell>
          <cell r="AD177">
            <v>83.3</v>
          </cell>
          <cell r="AE177">
            <v>83.6</v>
          </cell>
          <cell r="AF177">
            <v>79.3</v>
          </cell>
          <cell r="AG177">
            <v>80.5</v>
          </cell>
          <cell r="AH177">
            <v>96.8</v>
          </cell>
          <cell r="AI177">
            <v>88.4</v>
          </cell>
          <cell r="AJ177">
            <v>105.1</v>
          </cell>
          <cell r="AK177">
            <v>93.3</v>
          </cell>
          <cell r="AL177">
            <v>79</v>
          </cell>
          <cell r="AM177">
            <v>73.900000000000006</v>
          </cell>
          <cell r="AN177">
            <v>94.1</v>
          </cell>
          <cell r="AO177">
            <v>101.3</v>
          </cell>
          <cell r="AP177">
            <v>100.2</v>
          </cell>
        </row>
        <row r="178">
          <cell r="A178" t="str">
            <v>311</v>
          </cell>
          <cell r="D178">
            <v>93.4</v>
          </cell>
          <cell r="E178">
            <v>90.6</v>
          </cell>
          <cell r="F178">
            <v>101.9</v>
          </cell>
          <cell r="G178">
            <v>88.1</v>
          </cell>
          <cell r="H178">
            <v>110.3</v>
          </cell>
          <cell r="I178">
            <v>95.7</v>
          </cell>
          <cell r="J178">
            <v>97.3</v>
          </cell>
          <cell r="K178">
            <v>81</v>
          </cell>
          <cell r="L178">
            <v>198.4</v>
          </cell>
          <cell r="M178">
            <v>80.3</v>
          </cell>
          <cell r="N178">
            <v>105.7</v>
          </cell>
          <cell r="O178">
            <v>126.4</v>
          </cell>
          <cell r="P178">
            <v>83</v>
          </cell>
          <cell r="Q178">
            <v>82.8</v>
          </cell>
          <cell r="R178">
            <v>78.8</v>
          </cell>
          <cell r="S178">
            <v>96.7</v>
          </cell>
          <cell r="T178">
            <v>103.6</v>
          </cell>
          <cell r="U178">
            <v>103.5</v>
          </cell>
          <cell r="V178" t="str">
            <v>311</v>
          </cell>
          <cell r="Y178">
            <v>88.4</v>
          </cell>
          <cell r="Z178">
            <v>85</v>
          </cell>
          <cell r="AA178">
            <v>99.6</v>
          </cell>
          <cell r="AB178">
            <v>89.4</v>
          </cell>
          <cell r="AC178">
            <v>112.8</v>
          </cell>
          <cell r="AD178">
            <v>91.9</v>
          </cell>
          <cell r="AE178">
            <v>81.3</v>
          </cell>
          <cell r="AF178">
            <v>80.2</v>
          </cell>
          <cell r="AG178">
            <v>100.7</v>
          </cell>
          <cell r="AH178">
            <v>100</v>
          </cell>
          <cell r="AI178">
            <v>90.3</v>
          </cell>
          <cell r="AJ178" t="str">
            <v>x</v>
          </cell>
          <cell r="AK178">
            <v>87.8</v>
          </cell>
          <cell r="AL178">
            <v>78.400000000000006</v>
          </cell>
          <cell r="AM178">
            <v>74.7</v>
          </cell>
          <cell r="AN178">
            <v>101.1</v>
          </cell>
          <cell r="AO178">
            <v>100.8</v>
          </cell>
          <cell r="AP178">
            <v>99.3</v>
          </cell>
        </row>
        <row r="179">
          <cell r="A179" t="str">
            <v>312</v>
          </cell>
          <cell r="D179">
            <v>173.3</v>
          </cell>
          <cell r="E179">
            <v>162</v>
          </cell>
          <cell r="F179">
            <v>180.8</v>
          </cell>
          <cell r="G179">
            <v>256.8</v>
          </cell>
          <cell r="H179">
            <v>299.89999999999998</v>
          </cell>
          <cell r="I179">
            <v>151.5</v>
          </cell>
          <cell r="J179">
            <v>146.80000000000001</v>
          </cell>
          <cell r="K179">
            <v>221.4</v>
          </cell>
          <cell r="L179">
            <v>240.7</v>
          </cell>
          <cell r="M179">
            <v>180</v>
          </cell>
          <cell r="N179">
            <v>112.2</v>
          </cell>
          <cell r="O179">
            <v>162.69999999999999</v>
          </cell>
          <cell r="P179">
            <v>220.1</v>
          </cell>
          <cell r="Q179">
            <v>155.19999999999999</v>
          </cell>
          <cell r="R179">
            <v>221.2</v>
          </cell>
          <cell r="S179">
            <v>154.6</v>
          </cell>
          <cell r="T179">
            <v>103.1</v>
          </cell>
          <cell r="U179">
            <v>102.9</v>
          </cell>
          <cell r="V179" t="str">
            <v>312</v>
          </cell>
          <cell r="Y179">
            <v>172</v>
          </cell>
          <cell r="Z179">
            <v>190.6</v>
          </cell>
          <cell r="AA179">
            <v>182.2</v>
          </cell>
          <cell r="AB179">
            <v>283.89999999999998</v>
          </cell>
          <cell r="AC179">
            <v>334.1</v>
          </cell>
          <cell r="AD179">
            <v>151.19999999999999</v>
          </cell>
          <cell r="AE179">
            <v>123.2</v>
          </cell>
          <cell r="AF179">
            <v>186.6</v>
          </cell>
          <cell r="AG179">
            <v>136.5</v>
          </cell>
          <cell r="AH179">
            <v>244.8</v>
          </cell>
          <cell r="AI179">
            <v>97.7</v>
          </cell>
          <cell r="AJ179">
            <v>178.5</v>
          </cell>
          <cell r="AK179">
            <v>229.6</v>
          </cell>
          <cell r="AL179">
            <v>149.6</v>
          </cell>
          <cell r="AM179">
            <v>200.5</v>
          </cell>
          <cell r="AN179">
            <v>149.1</v>
          </cell>
          <cell r="AO179">
            <v>100.4</v>
          </cell>
          <cell r="AP179">
            <v>99.3</v>
          </cell>
        </row>
        <row r="180">
          <cell r="A180" t="str">
            <v>41</v>
          </cell>
          <cell r="D180">
            <v>89.4</v>
          </cell>
          <cell r="E180">
            <v>80.099999999999994</v>
          </cell>
          <cell r="F180">
            <v>94.5</v>
          </cell>
          <cell r="G180">
            <v>89</v>
          </cell>
          <cell r="H180">
            <v>117.1</v>
          </cell>
          <cell r="I180">
            <v>81.900000000000006</v>
          </cell>
          <cell r="J180">
            <v>99.6</v>
          </cell>
          <cell r="K180">
            <v>76.2</v>
          </cell>
          <cell r="L180">
            <v>129.80000000000001</v>
          </cell>
          <cell r="M180">
            <v>79.599999999999994</v>
          </cell>
          <cell r="N180">
            <v>111.1</v>
          </cell>
          <cell r="O180">
            <v>86</v>
          </cell>
          <cell r="P180">
            <v>91.6</v>
          </cell>
          <cell r="Q180">
            <v>82.4</v>
          </cell>
          <cell r="R180">
            <v>81.099999999999994</v>
          </cell>
          <cell r="S180">
            <v>84.2</v>
          </cell>
          <cell r="T180">
            <v>103.3</v>
          </cell>
          <cell r="U180">
            <v>102.9</v>
          </cell>
          <cell r="V180" t="str">
            <v>41</v>
          </cell>
          <cell r="Y180">
            <v>85.1</v>
          </cell>
          <cell r="Z180">
            <v>70.900000000000006</v>
          </cell>
          <cell r="AA180">
            <v>92.7</v>
          </cell>
          <cell r="AB180">
            <v>83.5</v>
          </cell>
          <cell r="AC180">
            <v>124.3</v>
          </cell>
          <cell r="AD180">
            <v>83</v>
          </cell>
          <cell r="AE180">
            <v>88.1</v>
          </cell>
          <cell r="AF180">
            <v>93.4</v>
          </cell>
          <cell r="AG180" t="str">
            <v>x</v>
          </cell>
          <cell r="AH180">
            <v>92.6</v>
          </cell>
          <cell r="AI180">
            <v>82.5</v>
          </cell>
          <cell r="AJ180">
            <v>62.4</v>
          </cell>
          <cell r="AK180">
            <v>95.3</v>
          </cell>
          <cell r="AL180">
            <v>75.900000000000006</v>
          </cell>
          <cell r="AM180">
            <v>79.5</v>
          </cell>
          <cell r="AN180">
            <v>93.1</v>
          </cell>
          <cell r="AO180">
            <v>100.6</v>
          </cell>
          <cell r="AP180">
            <v>99</v>
          </cell>
        </row>
        <row r="181">
          <cell r="A181" t="str">
            <v>42</v>
          </cell>
          <cell r="D181">
            <v>88.1</v>
          </cell>
          <cell r="E181">
            <v>83.8</v>
          </cell>
          <cell r="F181">
            <v>95</v>
          </cell>
          <cell r="G181">
            <v>90.6</v>
          </cell>
          <cell r="H181">
            <v>118.1</v>
          </cell>
          <cell r="I181">
            <v>74.099999999999994</v>
          </cell>
          <cell r="J181">
            <v>96.5</v>
          </cell>
          <cell r="K181">
            <v>75</v>
          </cell>
          <cell r="L181">
            <v>122.8</v>
          </cell>
          <cell r="M181">
            <v>81.2</v>
          </cell>
          <cell r="N181">
            <v>100.5</v>
          </cell>
          <cell r="O181">
            <v>87.7</v>
          </cell>
          <cell r="P181">
            <v>92</v>
          </cell>
          <cell r="Q181">
            <v>81.099999999999994</v>
          </cell>
          <cell r="R181">
            <v>80</v>
          </cell>
          <cell r="S181">
            <v>80.8</v>
          </cell>
          <cell r="T181">
            <v>102.7</v>
          </cell>
          <cell r="U181">
            <v>102.3</v>
          </cell>
          <cell r="V181" t="str">
            <v>42</v>
          </cell>
          <cell r="Y181">
            <v>84.1</v>
          </cell>
          <cell r="Z181">
            <v>80.5</v>
          </cell>
          <cell r="AA181">
            <v>92.7</v>
          </cell>
          <cell r="AB181">
            <v>87.8</v>
          </cell>
          <cell r="AC181">
            <v>125.8</v>
          </cell>
          <cell r="AD181">
            <v>71.900000000000006</v>
          </cell>
          <cell r="AE181">
            <v>78.900000000000006</v>
          </cell>
          <cell r="AF181">
            <v>93.7</v>
          </cell>
          <cell r="AG181">
            <v>102</v>
          </cell>
          <cell r="AH181">
            <v>93.4</v>
          </cell>
          <cell r="AI181">
            <v>79</v>
          </cell>
          <cell r="AJ181">
            <v>71.400000000000006</v>
          </cell>
          <cell r="AK181">
            <v>95.6</v>
          </cell>
          <cell r="AL181">
            <v>76</v>
          </cell>
          <cell r="AM181">
            <v>76.8</v>
          </cell>
          <cell r="AN181">
            <v>89.6</v>
          </cell>
          <cell r="AO181">
            <v>99.8</v>
          </cell>
          <cell r="AP181">
            <v>98.4</v>
          </cell>
        </row>
        <row r="182">
          <cell r="A182" t="str">
            <v>43</v>
          </cell>
          <cell r="D182">
            <v>92.8</v>
          </cell>
          <cell r="E182">
            <v>83.9</v>
          </cell>
          <cell r="F182">
            <v>99.6</v>
          </cell>
          <cell r="G182">
            <v>89.6</v>
          </cell>
          <cell r="H182">
            <v>144.80000000000001</v>
          </cell>
          <cell r="I182">
            <v>87.3</v>
          </cell>
          <cell r="J182">
            <v>104</v>
          </cell>
          <cell r="K182">
            <v>77.7</v>
          </cell>
          <cell r="L182">
            <v>124.5</v>
          </cell>
          <cell r="M182">
            <v>81.900000000000006</v>
          </cell>
          <cell r="N182">
            <v>107.4</v>
          </cell>
          <cell r="O182">
            <v>90.3</v>
          </cell>
          <cell r="P182">
            <v>90</v>
          </cell>
          <cell r="Q182">
            <v>85.9</v>
          </cell>
          <cell r="R182">
            <v>77.599999999999994</v>
          </cell>
          <cell r="S182">
            <v>87.3</v>
          </cell>
          <cell r="T182">
            <v>104</v>
          </cell>
          <cell r="U182">
            <v>103.4</v>
          </cell>
          <cell r="V182" t="str">
            <v>43</v>
          </cell>
          <cell r="Y182">
            <v>88.4</v>
          </cell>
          <cell r="Z182">
            <v>79.5</v>
          </cell>
          <cell r="AA182">
            <v>97.7</v>
          </cell>
          <cell r="AB182">
            <v>85.8</v>
          </cell>
          <cell r="AC182">
            <v>160</v>
          </cell>
          <cell r="AD182">
            <v>91.4</v>
          </cell>
          <cell r="AE182">
            <v>83.1</v>
          </cell>
          <cell r="AF182">
            <v>93.6</v>
          </cell>
          <cell r="AG182">
            <v>103.5</v>
          </cell>
          <cell r="AH182">
            <v>94</v>
          </cell>
          <cell r="AI182">
            <v>89.3</v>
          </cell>
          <cell r="AJ182">
            <v>66.8</v>
          </cell>
          <cell r="AK182">
            <v>92.6</v>
          </cell>
          <cell r="AL182">
            <v>78.5</v>
          </cell>
          <cell r="AM182">
            <v>73.3</v>
          </cell>
          <cell r="AN182">
            <v>95.8</v>
          </cell>
          <cell r="AO182">
            <v>101.4</v>
          </cell>
          <cell r="AP182">
            <v>99.6</v>
          </cell>
        </row>
        <row r="183">
          <cell r="A183" t="str">
            <v>44</v>
          </cell>
          <cell r="D183">
            <v>92.9</v>
          </cell>
          <cell r="E183">
            <v>103.8</v>
          </cell>
          <cell r="F183">
            <v>102.5</v>
          </cell>
          <cell r="G183">
            <v>91.5</v>
          </cell>
          <cell r="H183">
            <v>122.7</v>
          </cell>
          <cell r="I183">
            <v>83.4</v>
          </cell>
          <cell r="J183">
            <v>98.1</v>
          </cell>
          <cell r="K183">
            <v>75.3</v>
          </cell>
          <cell r="L183">
            <v>123.9</v>
          </cell>
          <cell r="M183">
            <v>82.9</v>
          </cell>
          <cell r="N183">
            <v>107.2</v>
          </cell>
          <cell r="O183">
            <v>96</v>
          </cell>
          <cell r="P183">
            <v>92.8</v>
          </cell>
          <cell r="Q183">
            <v>84.3</v>
          </cell>
          <cell r="R183">
            <v>77.599999999999994</v>
          </cell>
          <cell r="S183">
            <v>81.900000000000006</v>
          </cell>
          <cell r="T183">
            <v>104.5</v>
          </cell>
          <cell r="U183">
            <v>103.7</v>
          </cell>
          <cell r="V183" t="str">
            <v>44</v>
          </cell>
          <cell r="Y183">
            <v>88.1</v>
          </cell>
          <cell r="Z183">
            <v>73.400000000000006</v>
          </cell>
          <cell r="AA183">
            <v>101.6</v>
          </cell>
          <cell r="AB183">
            <v>87.2</v>
          </cell>
          <cell r="AC183">
            <v>131.1</v>
          </cell>
          <cell r="AD183">
            <v>85.5</v>
          </cell>
          <cell r="AE183">
            <v>77.3</v>
          </cell>
          <cell r="AF183">
            <v>96.1</v>
          </cell>
          <cell r="AG183">
            <v>97.6</v>
          </cell>
          <cell r="AH183">
            <v>99</v>
          </cell>
          <cell r="AI183">
            <v>88.4</v>
          </cell>
          <cell r="AJ183" t="str">
            <v>x</v>
          </cell>
          <cell r="AK183">
            <v>99.5</v>
          </cell>
          <cell r="AL183">
            <v>79.599999999999994</v>
          </cell>
          <cell r="AM183">
            <v>71.3</v>
          </cell>
          <cell r="AN183">
            <v>90</v>
          </cell>
          <cell r="AO183">
            <v>103</v>
          </cell>
          <cell r="AP183">
            <v>101</v>
          </cell>
        </row>
        <row r="184">
          <cell r="A184" t="str">
            <v>45</v>
          </cell>
          <cell r="D184">
            <v>89.3</v>
          </cell>
          <cell r="E184">
            <v>77.099999999999994</v>
          </cell>
          <cell r="F184">
            <v>93.3</v>
          </cell>
          <cell r="G184">
            <v>88.4</v>
          </cell>
          <cell r="H184">
            <v>121.9</v>
          </cell>
          <cell r="I184">
            <v>79.3</v>
          </cell>
          <cell r="J184">
            <v>99.7</v>
          </cell>
          <cell r="K184">
            <v>75</v>
          </cell>
          <cell r="L184">
            <v>129.4</v>
          </cell>
          <cell r="M184">
            <v>95.1</v>
          </cell>
          <cell r="N184">
            <v>107.8</v>
          </cell>
          <cell r="O184">
            <v>94.6</v>
          </cell>
          <cell r="P184">
            <v>89.7</v>
          </cell>
          <cell r="Q184">
            <v>83.3</v>
          </cell>
          <cell r="R184">
            <v>76.8</v>
          </cell>
          <cell r="S184">
            <v>84.1</v>
          </cell>
          <cell r="T184">
            <v>103.3</v>
          </cell>
          <cell r="U184">
            <v>103.2</v>
          </cell>
          <cell r="V184" t="str">
            <v>45</v>
          </cell>
          <cell r="Y184">
            <v>85.2</v>
          </cell>
          <cell r="Z184">
            <v>67.2</v>
          </cell>
          <cell r="AA184">
            <v>90.4</v>
          </cell>
          <cell r="AB184">
            <v>84.5</v>
          </cell>
          <cell r="AC184">
            <v>130.1</v>
          </cell>
          <cell r="AD184">
            <v>79.3</v>
          </cell>
          <cell r="AE184">
            <v>82.6</v>
          </cell>
          <cell r="AF184">
            <v>96</v>
          </cell>
          <cell r="AG184">
            <v>97.4</v>
          </cell>
          <cell r="AH184">
            <v>93.8</v>
          </cell>
          <cell r="AI184">
            <v>94.3</v>
          </cell>
          <cell r="AJ184">
            <v>73.2</v>
          </cell>
          <cell r="AK184">
            <v>98.6</v>
          </cell>
          <cell r="AL184">
            <v>77.7</v>
          </cell>
          <cell r="AM184">
            <v>71.400000000000006</v>
          </cell>
          <cell r="AN184">
            <v>93.6</v>
          </cell>
          <cell r="AO184">
            <v>101.4</v>
          </cell>
          <cell r="AP184">
            <v>100.1</v>
          </cell>
        </row>
        <row r="185">
          <cell r="A185" t="str">
            <v>46</v>
          </cell>
          <cell r="D185">
            <v>149.1</v>
          </cell>
          <cell r="E185">
            <v>111.3</v>
          </cell>
          <cell r="F185">
            <v>149.5</v>
          </cell>
          <cell r="G185">
            <v>232.9</v>
          </cell>
          <cell r="H185">
            <v>290.7</v>
          </cell>
          <cell r="I185">
            <v>89.6</v>
          </cell>
          <cell r="J185">
            <v>141.19999999999999</v>
          </cell>
          <cell r="K185">
            <v>133.1</v>
          </cell>
          <cell r="L185">
            <v>168.5</v>
          </cell>
          <cell r="M185">
            <v>156.19999999999999</v>
          </cell>
          <cell r="N185">
            <v>112.5</v>
          </cell>
          <cell r="O185">
            <v>137.6</v>
          </cell>
          <cell r="P185">
            <v>220.5</v>
          </cell>
          <cell r="Q185">
            <v>147.19999999999999</v>
          </cell>
          <cell r="R185">
            <v>179.4</v>
          </cell>
          <cell r="S185">
            <v>111.6</v>
          </cell>
          <cell r="T185">
            <v>104.8</v>
          </cell>
          <cell r="U185">
            <v>104.8</v>
          </cell>
          <cell r="V185" t="str">
            <v>46</v>
          </cell>
          <cell r="Y185">
            <v>158.1</v>
          </cell>
          <cell r="Z185">
            <v>150.80000000000001</v>
          </cell>
          <cell r="AA185">
            <v>158</v>
          </cell>
          <cell r="AB185">
            <v>219.1</v>
          </cell>
          <cell r="AC185">
            <v>345.4</v>
          </cell>
          <cell r="AD185">
            <v>91.7</v>
          </cell>
          <cell r="AE185">
            <v>86.9</v>
          </cell>
          <cell r="AF185">
            <v>178.7</v>
          </cell>
          <cell r="AG185">
            <v>199.8</v>
          </cell>
          <cell r="AH185">
            <v>211.8</v>
          </cell>
          <cell r="AI185">
            <v>92</v>
          </cell>
          <cell r="AJ185">
            <v>129.1</v>
          </cell>
          <cell r="AK185">
            <v>270.39999999999998</v>
          </cell>
          <cell r="AL185">
            <v>148.9</v>
          </cell>
          <cell r="AM185">
            <v>141.80000000000001</v>
          </cell>
          <cell r="AN185">
            <v>125.2</v>
          </cell>
          <cell r="AO185">
            <v>103</v>
          </cell>
          <cell r="AP185">
            <v>101.6</v>
          </cell>
        </row>
        <row r="186">
          <cell r="A186" t="str">
            <v>47</v>
          </cell>
          <cell r="D186">
            <v>108.1</v>
          </cell>
          <cell r="E186">
            <v>107</v>
          </cell>
          <cell r="F186">
            <v>129.19999999999999</v>
          </cell>
          <cell r="G186">
            <v>105.5</v>
          </cell>
          <cell r="H186">
            <v>119.1</v>
          </cell>
          <cell r="I186">
            <v>137.4</v>
          </cell>
          <cell r="J186">
            <v>115</v>
          </cell>
          <cell r="K186">
            <v>82.7</v>
          </cell>
          <cell r="L186">
            <v>128.6</v>
          </cell>
          <cell r="M186">
            <v>87.5</v>
          </cell>
          <cell r="N186">
            <v>114.1</v>
          </cell>
          <cell r="O186">
            <v>94.3</v>
          </cell>
          <cell r="P186">
            <v>88.5</v>
          </cell>
          <cell r="Q186">
            <v>99.5</v>
          </cell>
          <cell r="R186">
            <v>103.4</v>
          </cell>
          <cell r="S186">
            <v>98.8</v>
          </cell>
          <cell r="T186">
            <v>101</v>
          </cell>
          <cell r="U186">
            <v>100.8</v>
          </cell>
          <cell r="V186" t="str">
            <v>47</v>
          </cell>
          <cell r="Y186">
            <v>102.6</v>
          </cell>
          <cell r="Z186">
            <v>77.900000000000006</v>
          </cell>
          <cell r="AA186">
            <v>127.5</v>
          </cell>
          <cell r="AB186">
            <v>105.1</v>
          </cell>
          <cell r="AC186">
            <v>125.1</v>
          </cell>
          <cell r="AD186">
            <v>119.4</v>
          </cell>
          <cell r="AE186">
            <v>105.3</v>
          </cell>
          <cell r="AF186">
            <v>94.5</v>
          </cell>
          <cell r="AG186">
            <v>122</v>
          </cell>
          <cell r="AH186">
            <v>122.3</v>
          </cell>
          <cell r="AI186">
            <v>92.7</v>
          </cell>
          <cell r="AJ186">
            <v>74.7</v>
          </cell>
          <cell r="AK186">
            <v>100.4</v>
          </cell>
          <cell r="AL186">
            <v>85.6</v>
          </cell>
          <cell r="AM186">
            <v>103.3</v>
          </cell>
          <cell r="AN186">
            <v>112</v>
          </cell>
          <cell r="AO186">
            <v>102</v>
          </cell>
          <cell r="AP186">
            <v>100.6</v>
          </cell>
        </row>
        <row r="187">
          <cell r="A187" t="str">
            <v>48</v>
          </cell>
          <cell r="D187">
            <v>93.9</v>
          </cell>
          <cell r="E187">
            <v>98.8</v>
          </cell>
          <cell r="F187">
            <v>104.5</v>
          </cell>
          <cell r="G187">
            <v>89.2</v>
          </cell>
          <cell r="H187">
            <v>122</v>
          </cell>
          <cell r="I187">
            <v>94.2</v>
          </cell>
          <cell r="J187">
            <v>99.2</v>
          </cell>
          <cell r="K187">
            <v>81.7</v>
          </cell>
          <cell r="L187">
            <v>102.1</v>
          </cell>
          <cell r="M187">
            <v>81.400000000000006</v>
          </cell>
          <cell r="N187">
            <v>120</v>
          </cell>
          <cell r="O187">
            <v>87.8</v>
          </cell>
          <cell r="P187">
            <v>83.5</v>
          </cell>
          <cell r="Q187">
            <v>89.1</v>
          </cell>
          <cell r="R187">
            <v>78.5</v>
          </cell>
          <cell r="S187">
            <v>82.7</v>
          </cell>
          <cell r="T187">
            <v>103.1</v>
          </cell>
          <cell r="U187">
            <v>102.2</v>
          </cell>
          <cell r="V187" t="str">
            <v>48</v>
          </cell>
          <cell r="Y187">
            <v>92.3</v>
          </cell>
          <cell r="Z187">
            <v>81.099999999999994</v>
          </cell>
          <cell r="AA187">
            <v>101.7</v>
          </cell>
          <cell r="AB187">
            <v>85.3</v>
          </cell>
          <cell r="AC187">
            <v>126.1</v>
          </cell>
          <cell r="AD187">
            <v>106.7</v>
          </cell>
          <cell r="AE187">
            <v>83.4</v>
          </cell>
          <cell r="AF187">
            <v>95.8</v>
          </cell>
          <cell r="AG187" t="str">
            <v>x</v>
          </cell>
          <cell r="AH187">
            <v>96.4</v>
          </cell>
          <cell r="AI187">
            <v>101.7</v>
          </cell>
          <cell r="AJ187">
            <v>75.900000000000006</v>
          </cell>
          <cell r="AK187">
            <v>94.3</v>
          </cell>
          <cell r="AL187">
            <v>86</v>
          </cell>
          <cell r="AM187">
            <v>72.7</v>
          </cell>
          <cell r="AN187">
            <v>97</v>
          </cell>
          <cell r="AO187">
            <v>104.2</v>
          </cell>
          <cell r="AP187">
            <v>101.8</v>
          </cell>
        </row>
        <row r="188">
          <cell r="A188" t="str">
            <v>49</v>
          </cell>
          <cell r="D188">
            <v>87.7</v>
          </cell>
          <cell r="E188">
            <v>77.599999999999994</v>
          </cell>
          <cell r="F188">
            <v>95.4</v>
          </cell>
          <cell r="G188">
            <v>103.7</v>
          </cell>
          <cell r="H188">
            <v>121.8</v>
          </cell>
          <cell r="I188">
            <v>83.8</v>
          </cell>
          <cell r="J188">
            <v>92.3</v>
          </cell>
          <cell r="K188">
            <v>83.9</v>
          </cell>
          <cell r="L188">
            <v>95.8</v>
          </cell>
          <cell r="M188">
            <v>80</v>
          </cell>
          <cell r="N188">
            <v>106</v>
          </cell>
          <cell r="O188">
            <v>82.9</v>
          </cell>
          <cell r="P188">
            <v>84.9</v>
          </cell>
          <cell r="Q188">
            <v>84.3</v>
          </cell>
          <cell r="R188">
            <v>77.2</v>
          </cell>
          <cell r="S188">
            <v>80.2</v>
          </cell>
          <cell r="T188">
            <v>102.3</v>
          </cell>
          <cell r="U188">
            <v>101.7</v>
          </cell>
          <cell r="V188" t="str">
            <v>49</v>
          </cell>
          <cell r="Y188">
            <v>86.2</v>
          </cell>
          <cell r="Z188">
            <v>70.5</v>
          </cell>
          <cell r="AA188">
            <v>93.3</v>
          </cell>
          <cell r="AB188">
            <v>90.6</v>
          </cell>
          <cell r="AC188">
            <v>127.4</v>
          </cell>
          <cell r="AD188">
            <v>90.6</v>
          </cell>
          <cell r="AE188">
            <v>76.7</v>
          </cell>
          <cell r="AF188">
            <v>95.2</v>
          </cell>
          <cell r="AG188">
            <v>96.7</v>
          </cell>
          <cell r="AH188">
            <v>96.1</v>
          </cell>
          <cell r="AI188">
            <v>85.9</v>
          </cell>
          <cell r="AJ188" t="str">
            <v>x</v>
          </cell>
          <cell r="AK188">
            <v>96.5</v>
          </cell>
          <cell r="AL188">
            <v>79.8</v>
          </cell>
          <cell r="AM188">
            <v>71.099999999999994</v>
          </cell>
          <cell r="AN188">
            <v>92.4</v>
          </cell>
          <cell r="AO188">
            <v>103.1</v>
          </cell>
          <cell r="AP188">
            <v>101.8</v>
          </cell>
        </row>
        <row r="189">
          <cell r="A189" t="str">
            <v>410</v>
          </cell>
          <cell r="D189">
            <v>88.7</v>
          </cell>
          <cell r="E189">
            <v>81.5</v>
          </cell>
          <cell r="F189">
            <v>97.7</v>
          </cell>
          <cell r="G189">
            <v>95.2</v>
          </cell>
          <cell r="H189">
            <v>122.5</v>
          </cell>
          <cell r="I189">
            <v>86.1</v>
          </cell>
          <cell r="J189">
            <v>93.4</v>
          </cell>
          <cell r="K189">
            <v>85.1</v>
          </cell>
          <cell r="L189">
            <v>99.7</v>
          </cell>
          <cell r="M189">
            <v>79.099999999999994</v>
          </cell>
          <cell r="N189">
            <v>109.3</v>
          </cell>
          <cell r="O189">
            <v>88.1</v>
          </cell>
          <cell r="P189">
            <v>84.7</v>
          </cell>
          <cell r="Q189">
            <v>84.2</v>
          </cell>
          <cell r="R189">
            <v>79.7</v>
          </cell>
          <cell r="S189">
            <v>79.2</v>
          </cell>
          <cell r="T189">
            <v>103.3</v>
          </cell>
          <cell r="U189">
            <v>102.3</v>
          </cell>
          <cell r="V189" t="str">
            <v>410</v>
          </cell>
          <cell r="Y189">
            <v>86.8</v>
          </cell>
          <cell r="Z189">
            <v>72.599999999999994</v>
          </cell>
          <cell r="AA189">
            <v>92.8</v>
          </cell>
          <cell r="AB189">
            <v>91.5</v>
          </cell>
          <cell r="AC189">
            <v>130.9</v>
          </cell>
          <cell r="AD189">
            <v>91.4</v>
          </cell>
          <cell r="AE189">
            <v>78.5</v>
          </cell>
          <cell r="AF189">
            <v>97.8</v>
          </cell>
          <cell r="AG189">
            <v>107.5</v>
          </cell>
          <cell r="AH189">
            <v>96.8</v>
          </cell>
          <cell r="AI189">
            <v>89.5</v>
          </cell>
          <cell r="AJ189">
            <v>74.7</v>
          </cell>
          <cell r="AK189">
            <v>97.3</v>
          </cell>
          <cell r="AL189">
            <v>79.3</v>
          </cell>
          <cell r="AM189">
            <v>75.2</v>
          </cell>
          <cell r="AN189">
            <v>92.3</v>
          </cell>
          <cell r="AO189">
            <v>103.8</v>
          </cell>
          <cell r="AP189">
            <v>101.7</v>
          </cell>
        </row>
        <row r="190">
          <cell r="A190" t="str">
            <v>411</v>
          </cell>
          <cell r="D190">
            <v>91</v>
          </cell>
          <cell r="E190">
            <v>86.8</v>
          </cell>
          <cell r="F190">
            <v>99.2</v>
          </cell>
          <cell r="G190">
            <v>89.5</v>
          </cell>
          <cell r="H190">
            <v>124.5</v>
          </cell>
          <cell r="I190">
            <v>85.3</v>
          </cell>
          <cell r="J190">
            <v>97.5</v>
          </cell>
          <cell r="K190">
            <v>85.7</v>
          </cell>
          <cell r="L190">
            <v>100</v>
          </cell>
          <cell r="M190">
            <v>89.9</v>
          </cell>
          <cell r="N190">
            <v>109.9</v>
          </cell>
          <cell r="O190">
            <v>86.4</v>
          </cell>
          <cell r="P190">
            <v>82.3</v>
          </cell>
          <cell r="Q190">
            <v>88</v>
          </cell>
          <cell r="R190">
            <v>78.599999999999994</v>
          </cell>
          <cell r="S190">
            <v>84.8</v>
          </cell>
          <cell r="T190">
            <v>102.6</v>
          </cell>
          <cell r="U190">
            <v>102.2</v>
          </cell>
          <cell r="V190" t="str">
            <v>411</v>
          </cell>
          <cell r="Y190">
            <v>90.8</v>
          </cell>
          <cell r="Z190">
            <v>82.9</v>
          </cell>
          <cell r="AA190">
            <v>98.2</v>
          </cell>
          <cell r="AB190">
            <v>83.7</v>
          </cell>
          <cell r="AC190">
            <v>133.19999999999999</v>
          </cell>
          <cell r="AD190">
            <v>89.2</v>
          </cell>
          <cell r="AE190">
            <v>87.9</v>
          </cell>
          <cell r="AF190">
            <v>96.7</v>
          </cell>
          <cell r="AG190">
            <v>98.7</v>
          </cell>
          <cell r="AH190">
            <v>112.8</v>
          </cell>
          <cell r="AI190">
            <v>88.2</v>
          </cell>
          <cell r="AJ190" t="str">
            <v>x</v>
          </cell>
          <cell r="AK190">
            <v>100.6</v>
          </cell>
          <cell r="AL190">
            <v>81.8</v>
          </cell>
          <cell r="AM190">
            <v>73.8</v>
          </cell>
          <cell r="AN190">
            <v>102.4</v>
          </cell>
          <cell r="AO190">
            <v>103.9</v>
          </cell>
          <cell r="AP190">
            <v>102.6</v>
          </cell>
        </row>
        <row r="191">
          <cell r="A191" t="str">
            <v>412</v>
          </cell>
          <cell r="D191">
            <v>176.6</v>
          </cell>
          <cell r="E191">
            <v>145.30000000000001</v>
          </cell>
          <cell r="F191">
            <v>201.4</v>
          </cell>
          <cell r="G191">
            <v>260.60000000000002</v>
          </cell>
          <cell r="H191">
            <v>303.10000000000002</v>
          </cell>
          <cell r="I191">
            <v>151.6</v>
          </cell>
          <cell r="J191">
            <v>158.80000000000001</v>
          </cell>
          <cell r="K191">
            <v>193.1</v>
          </cell>
          <cell r="L191">
            <v>183</v>
          </cell>
          <cell r="M191">
            <v>168.8</v>
          </cell>
          <cell r="N191">
            <v>118.6</v>
          </cell>
          <cell r="O191">
            <v>120</v>
          </cell>
          <cell r="P191">
            <v>253</v>
          </cell>
          <cell r="Q191">
            <v>165.5</v>
          </cell>
          <cell r="R191">
            <v>208.9</v>
          </cell>
          <cell r="S191">
            <v>128.19999999999999</v>
          </cell>
          <cell r="T191">
            <v>103.2</v>
          </cell>
          <cell r="U191">
            <v>103.1</v>
          </cell>
          <cell r="V191" t="str">
            <v>412</v>
          </cell>
          <cell r="Y191">
            <v>186.9</v>
          </cell>
          <cell r="Z191">
            <v>174</v>
          </cell>
          <cell r="AA191">
            <v>212.1</v>
          </cell>
          <cell r="AB191">
            <v>251.7</v>
          </cell>
          <cell r="AC191">
            <v>360.8</v>
          </cell>
          <cell r="AD191">
            <v>149.1</v>
          </cell>
          <cell r="AE191">
            <v>129</v>
          </cell>
          <cell r="AF191">
            <v>224.8</v>
          </cell>
          <cell r="AG191">
            <v>243.4</v>
          </cell>
          <cell r="AH191">
            <v>233.8</v>
          </cell>
          <cell r="AI191">
            <v>98.7</v>
          </cell>
          <cell r="AJ191">
            <v>138.1</v>
          </cell>
          <cell r="AK191">
            <v>286.39999999999998</v>
          </cell>
          <cell r="AL191">
            <v>160.69999999999999</v>
          </cell>
          <cell r="AM191">
            <v>184.9</v>
          </cell>
          <cell r="AN191">
            <v>141.6</v>
          </cell>
          <cell r="AO191">
            <v>104.3</v>
          </cell>
          <cell r="AP191">
            <v>103.3</v>
          </cell>
        </row>
        <row r="192">
          <cell r="A192" t="str">
            <v>51</v>
          </cell>
          <cell r="D192">
            <v>87.1</v>
          </cell>
          <cell r="E192">
            <v>79.7</v>
          </cell>
          <cell r="F192">
            <v>91</v>
          </cell>
          <cell r="G192">
            <v>98.7</v>
          </cell>
          <cell r="H192">
            <v>114.8</v>
          </cell>
          <cell r="I192">
            <v>75.3</v>
          </cell>
          <cell r="J192">
            <v>98</v>
          </cell>
          <cell r="K192">
            <v>83.6</v>
          </cell>
          <cell r="L192">
            <v>99.8</v>
          </cell>
          <cell r="M192">
            <v>81.099999999999994</v>
          </cell>
          <cell r="N192">
            <v>90.9</v>
          </cell>
          <cell r="O192">
            <v>88.2</v>
          </cell>
          <cell r="P192">
            <v>81.599999999999994</v>
          </cell>
          <cell r="Q192">
            <v>85.3</v>
          </cell>
          <cell r="R192">
            <v>78.7</v>
          </cell>
          <cell r="S192">
            <v>82</v>
          </cell>
          <cell r="T192">
            <v>101.1</v>
          </cell>
          <cell r="U192">
            <v>100.9</v>
          </cell>
          <cell r="V192" t="str">
            <v>51</v>
          </cell>
          <cell r="Y192">
            <v>85.4</v>
          </cell>
          <cell r="Z192">
            <v>61.4</v>
          </cell>
          <cell r="AA192">
            <v>90.6</v>
          </cell>
          <cell r="AB192">
            <v>97.2</v>
          </cell>
          <cell r="AC192">
            <v>122.3</v>
          </cell>
          <cell r="AD192">
            <v>75.5</v>
          </cell>
          <cell r="AE192">
            <v>86.8</v>
          </cell>
          <cell r="AF192">
            <v>92.7</v>
          </cell>
          <cell r="AG192">
            <v>105.3</v>
          </cell>
          <cell r="AH192">
            <v>95.7</v>
          </cell>
          <cell r="AI192">
            <v>96.1</v>
          </cell>
          <cell r="AJ192">
            <v>95.6</v>
          </cell>
          <cell r="AK192">
            <v>95.2</v>
          </cell>
          <cell r="AL192">
            <v>79</v>
          </cell>
          <cell r="AM192">
            <v>76.599999999999994</v>
          </cell>
          <cell r="AN192">
            <v>91.1</v>
          </cell>
          <cell r="AO192">
            <v>101.1</v>
          </cell>
          <cell r="AP192">
            <v>100.1</v>
          </cell>
        </row>
        <row r="193">
          <cell r="A193" t="str">
            <v>52</v>
          </cell>
          <cell r="D193">
            <v>86.5</v>
          </cell>
          <cell r="E193">
            <v>79</v>
          </cell>
          <cell r="F193">
            <v>89.9</v>
          </cell>
          <cell r="G193">
            <v>97.4</v>
          </cell>
          <cell r="H193">
            <v>113.6</v>
          </cell>
          <cell r="I193">
            <v>78.5</v>
          </cell>
          <cell r="J193">
            <v>94.2</v>
          </cell>
          <cell r="K193">
            <v>90.1</v>
          </cell>
          <cell r="L193">
            <v>93.3</v>
          </cell>
          <cell r="M193">
            <v>90.6</v>
          </cell>
          <cell r="N193">
            <v>80.599999999999994</v>
          </cell>
          <cell r="O193">
            <v>85.9</v>
          </cell>
          <cell r="P193">
            <v>83.9</v>
          </cell>
          <cell r="Q193">
            <v>84.3</v>
          </cell>
          <cell r="R193">
            <v>80</v>
          </cell>
          <cell r="S193">
            <v>83.2</v>
          </cell>
          <cell r="T193">
            <v>100.5</v>
          </cell>
          <cell r="U193">
            <v>100.4</v>
          </cell>
          <cell r="V193" t="str">
            <v>52</v>
          </cell>
          <cell r="Y193">
            <v>85.2</v>
          </cell>
          <cell r="Z193">
            <v>61.2</v>
          </cell>
          <cell r="AA193">
            <v>89.7</v>
          </cell>
          <cell r="AB193">
            <v>94.3</v>
          </cell>
          <cell r="AC193">
            <v>120.4</v>
          </cell>
          <cell r="AD193">
            <v>77.7</v>
          </cell>
          <cell r="AE193">
            <v>79.8</v>
          </cell>
          <cell r="AF193" t="str">
            <v>x</v>
          </cell>
          <cell r="AG193">
            <v>104.1</v>
          </cell>
          <cell r="AH193">
            <v>97.2</v>
          </cell>
          <cell r="AI193">
            <v>87.8</v>
          </cell>
          <cell r="AJ193">
            <v>92.3</v>
          </cell>
          <cell r="AK193">
            <v>95.1</v>
          </cell>
          <cell r="AL193">
            <v>80.099999999999994</v>
          </cell>
          <cell r="AM193">
            <v>81.400000000000006</v>
          </cell>
          <cell r="AN193">
            <v>92.6</v>
          </cell>
          <cell r="AO193">
            <v>100.9</v>
          </cell>
          <cell r="AP193">
            <v>100.4</v>
          </cell>
        </row>
        <row r="194">
          <cell r="A194" t="str">
            <v>53</v>
          </cell>
          <cell r="D194">
            <v>90.2</v>
          </cell>
          <cell r="E194">
            <v>84.4</v>
          </cell>
          <cell r="F194">
            <v>96.5</v>
          </cell>
          <cell r="G194">
            <v>99.7</v>
          </cell>
          <cell r="H194">
            <v>133.6</v>
          </cell>
          <cell r="I194">
            <v>88.5</v>
          </cell>
          <cell r="J194">
            <v>101</v>
          </cell>
          <cell r="K194">
            <v>88.8</v>
          </cell>
          <cell r="L194">
            <v>90.6</v>
          </cell>
          <cell r="M194">
            <v>93</v>
          </cell>
          <cell r="N194">
            <v>92.4</v>
          </cell>
          <cell r="O194">
            <v>90.7</v>
          </cell>
          <cell r="P194">
            <v>88.1</v>
          </cell>
          <cell r="Q194">
            <v>82.5</v>
          </cell>
          <cell r="R194">
            <v>77.099999999999994</v>
          </cell>
          <cell r="S194">
            <v>84.9</v>
          </cell>
          <cell r="T194">
            <v>100.5</v>
          </cell>
          <cell r="U194">
            <v>100.3</v>
          </cell>
          <cell r="V194" t="str">
            <v>53</v>
          </cell>
          <cell r="Y194">
            <v>88</v>
          </cell>
          <cell r="Z194">
            <v>74.5</v>
          </cell>
          <cell r="AA194">
            <v>97.7</v>
          </cell>
          <cell r="AB194">
            <v>97.6</v>
          </cell>
          <cell r="AC194">
            <v>142.80000000000001</v>
          </cell>
          <cell r="AD194">
            <v>83.6</v>
          </cell>
          <cell r="AE194">
            <v>87.9</v>
          </cell>
          <cell r="AF194">
            <v>99.7</v>
          </cell>
          <cell r="AG194">
            <v>90.3</v>
          </cell>
          <cell r="AH194">
            <v>99.5</v>
          </cell>
          <cell r="AI194">
            <v>98.5</v>
          </cell>
          <cell r="AJ194">
            <v>92.6</v>
          </cell>
          <cell r="AK194">
            <v>95.3</v>
          </cell>
          <cell r="AL194">
            <v>76.099999999999994</v>
          </cell>
          <cell r="AM194">
            <v>74.2</v>
          </cell>
          <cell r="AN194">
            <v>93.1</v>
          </cell>
          <cell r="AO194">
            <v>99.9</v>
          </cell>
          <cell r="AP194">
            <v>99.4</v>
          </cell>
        </row>
        <row r="195">
          <cell r="A195" t="str">
            <v>54</v>
          </cell>
          <cell r="D195">
            <v>90.3</v>
          </cell>
          <cell r="E195">
            <v>83.4</v>
          </cell>
          <cell r="F195">
            <v>94.8</v>
          </cell>
          <cell r="G195">
            <v>103.3</v>
          </cell>
          <cell r="H195">
            <v>114.8</v>
          </cell>
          <cell r="I195">
            <v>79.2</v>
          </cell>
          <cell r="J195">
            <v>99.8</v>
          </cell>
          <cell r="K195">
            <v>91.8</v>
          </cell>
          <cell r="L195">
            <v>92.3</v>
          </cell>
          <cell r="M195">
            <v>105.6</v>
          </cell>
          <cell r="N195">
            <v>96.7</v>
          </cell>
          <cell r="O195">
            <v>90.4</v>
          </cell>
          <cell r="P195">
            <v>88.7</v>
          </cell>
          <cell r="Q195">
            <v>85.6</v>
          </cell>
          <cell r="R195">
            <v>79.7</v>
          </cell>
          <cell r="S195">
            <v>84.7</v>
          </cell>
          <cell r="T195">
            <v>103.6</v>
          </cell>
          <cell r="U195">
            <v>103.1</v>
          </cell>
          <cell r="V195" t="str">
            <v>54</v>
          </cell>
          <cell r="Y195">
            <v>85.3</v>
          </cell>
          <cell r="Z195">
            <v>61.9</v>
          </cell>
          <cell r="AA195">
            <v>93.3</v>
          </cell>
          <cell r="AB195">
            <v>103.1</v>
          </cell>
          <cell r="AC195">
            <v>121.2</v>
          </cell>
          <cell r="AD195">
            <v>77.8</v>
          </cell>
          <cell r="AE195">
            <v>82.8</v>
          </cell>
          <cell r="AF195" t="str">
            <v>x</v>
          </cell>
          <cell r="AG195">
            <v>99.8</v>
          </cell>
          <cell r="AH195">
            <v>113.7</v>
          </cell>
          <cell r="AI195">
            <v>95.6</v>
          </cell>
          <cell r="AJ195">
            <v>95.1</v>
          </cell>
          <cell r="AK195">
            <v>95.9</v>
          </cell>
          <cell r="AL195">
            <v>76</v>
          </cell>
          <cell r="AM195">
            <v>74.900000000000006</v>
          </cell>
          <cell r="AN195">
            <v>89</v>
          </cell>
          <cell r="AO195">
            <v>101.4</v>
          </cell>
          <cell r="AP195">
            <v>100.7</v>
          </cell>
        </row>
        <row r="196">
          <cell r="A196" t="str">
            <v>55</v>
          </cell>
          <cell r="D196">
            <v>88.7</v>
          </cell>
          <cell r="E196">
            <v>79.7</v>
          </cell>
          <cell r="F196">
            <v>92.1</v>
          </cell>
          <cell r="G196">
            <v>100.2</v>
          </cell>
          <cell r="H196">
            <v>115</v>
          </cell>
          <cell r="I196">
            <v>87.2</v>
          </cell>
          <cell r="J196">
            <v>96.9</v>
          </cell>
          <cell r="K196">
            <v>93.1</v>
          </cell>
          <cell r="L196">
            <v>102.1</v>
          </cell>
          <cell r="M196">
            <v>88.9</v>
          </cell>
          <cell r="N196">
            <v>101.3</v>
          </cell>
          <cell r="O196">
            <v>94.9</v>
          </cell>
          <cell r="P196">
            <v>88</v>
          </cell>
          <cell r="Q196">
            <v>81.900000000000006</v>
          </cell>
          <cell r="R196">
            <v>77.900000000000006</v>
          </cell>
          <cell r="S196">
            <v>84.8</v>
          </cell>
          <cell r="T196">
            <v>101.3</v>
          </cell>
          <cell r="U196">
            <v>101.6</v>
          </cell>
          <cell r="V196" t="str">
            <v>55</v>
          </cell>
          <cell r="Y196">
            <v>85.7</v>
          </cell>
          <cell r="Z196">
            <v>60.8</v>
          </cell>
          <cell r="AA196">
            <v>92.2</v>
          </cell>
          <cell r="AB196">
            <v>98.8</v>
          </cell>
          <cell r="AC196">
            <v>121.6</v>
          </cell>
          <cell r="AD196">
            <v>95.1</v>
          </cell>
          <cell r="AE196">
            <v>85.5</v>
          </cell>
          <cell r="AF196" t="str">
            <v>x</v>
          </cell>
          <cell r="AG196">
            <v>130.30000000000001</v>
          </cell>
          <cell r="AH196">
            <v>97</v>
          </cell>
          <cell r="AI196">
            <v>95.9</v>
          </cell>
          <cell r="AJ196">
            <v>95.8</v>
          </cell>
          <cell r="AK196">
            <v>96.2</v>
          </cell>
          <cell r="AL196">
            <v>73.8</v>
          </cell>
          <cell r="AM196">
            <v>75.3</v>
          </cell>
          <cell r="AN196">
            <v>88.2</v>
          </cell>
          <cell r="AO196">
            <v>100.2</v>
          </cell>
          <cell r="AP196">
            <v>99.9</v>
          </cell>
        </row>
        <row r="197">
          <cell r="A197" t="str">
            <v>56</v>
          </cell>
          <cell r="D197">
            <v>138.6</v>
          </cell>
          <cell r="E197">
            <v>100.5</v>
          </cell>
          <cell r="F197">
            <v>146.30000000000001</v>
          </cell>
          <cell r="G197">
            <v>253</v>
          </cell>
          <cell r="H197">
            <v>245.3</v>
          </cell>
          <cell r="I197">
            <v>93.8</v>
          </cell>
          <cell r="J197">
            <v>105.1</v>
          </cell>
          <cell r="K197">
            <v>189.6</v>
          </cell>
          <cell r="L197">
            <v>109.8</v>
          </cell>
          <cell r="M197">
            <v>150.80000000000001</v>
          </cell>
          <cell r="N197">
            <v>92.3</v>
          </cell>
          <cell r="O197">
            <v>173.5</v>
          </cell>
          <cell r="P197">
            <v>209.6</v>
          </cell>
          <cell r="Q197">
            <v>141.30000000000001</v>
          </cell>
          <cell r="R197">
            <v>124.5</v>
          </cell>
          <cell r="S197">
            <v>106.6</v>
          </cell>
          <cell r="T197">
            <v>102.4</v>
          </cell>
          <cell r="U197">
            <v>102.5</v>
          </cell>
          <cell r="V197" t="str">
            <v>56</v>
          </cell>
          <cell r="Y197">
            <v>155.4</v>
          </cell>
          <cell r="Z197">
            <v>110.2</v>
          </cell>
          <cell r="AA197">
            <v>157.69999999999999</v>
          </cell>
          <cell r="AB197">
            <v>249.7</v>
          </cell>
          <cell r="AC197">
            <v>285</v>
          </cell>
          <cell r="AD197">
            <v>84.2</v>
          </cell>
          <cell r="AE197">
            <v>84.8</v>
          </cell>
          <cell r="AF197">
            <v>209.2</v>
          </cell>
          <cell r="AG197">
            <v>141.1</v>
          </cell>
          <cell r="AH197">
            <v>287.89999999999998</v>
          </cell>
          <cell r="AI197">
            <v>94.5</v>
          </cell>
          <cell r="AJ197">
            <v>172.1</v>
          </cell>
          <cell r="AK197">
            <v>258.3</v>
          </cell>
          <cell r="AL197">
            <v>152.9</v>
          </cell>
          <cell r="AM197">
            <v>124.2</v>
          </cell>
          <cell r="AN197">
            <v>108.7</v>
          </cell>
          <cell r="AO197">
            <v>101.8</v>
          </cell>
          <cell r="AP197">
            <v>101.8</v>
          </cell>
        </row>
        <row r="198">
          <cell r="A198" t="str">
            <v>57</v>
          </cell>
          <cell r="D198">
            <v>112.3</v>
          </cell>
          <cell r="E198">
            <v>105.9</v>
          </cell>
          <cell r="F198">
            <v>123.3</v>
          </cell>
          <cell r="G198">
            <v>95.6</v>
          </cell>
          <cell r="H198">
            <v>154.6</v>
          </cell>
          <cell r="I198">
            <v>110</v>
          </cell>
          <cell r="J198">
            <v>151.69999999999999</v>
          </cell>
          <cell r="K198">
            <v>93.3</v>
          </cell>
          <cell r="L198">
            <v>110.3</v>
          </cell>
          <cell r="M198">
            <v>93.4</v>
          </cell>
          <cell r="N198">
            <v>96.4</v>
          </cell>
          <cell r="O198">
            <v>103.2</v>
          </cell>
          <cell r="P198">
            <v>95.6</v>
          </cell>
          <cell r="Q198">
            <v>103.1</v>
          </cell>
          <cell r="R198">
            <v>128.80000000000001</v>
          </cell>
          <cell r="S198">
            <v>94.3</v>
          </cell>
          <cell r="T198">
            <v>102.2</v>
          </cell>
          <cell r="U198">
            <v>101.9</v>
          </cell>
          <cell r="V198" t="str">
            <v>57</v>
          </cell>
          <cell r="Y198">
            <v>103.7</v>
          </cell>
          <cell r="Z198">
            <v>67.3</v>
          </cell>
          <cell r="AA198">
            <v>121.6</v>
          </cell>
          <cell r="AB198">
            <v>95.6</v>
          </cell>
          <cell r="AC198">
            <v>155.9</v>
          </cell>
          <cell r="AD198">
            <v>108.1</v>
          </cell>
          <cell r="AE198">
            <v>134.4</v>
          </cell>
          <cell r="AF198" t="str">
            <v>x</v>
          </cell>
          <cell r="AG198">
            <v>175</v>
          </cell>
          <cell r="AH198">
            <v>98.9</v>
          </cell>
          <cell r="AI198">
            <v>104.6</v>
          </cell>
          <cell r="AJ198">
            <v>95</v>
          </cell>
          <cell r="AK198">
            <v>98.1</v>
          </cell>
          <cell r="AL198">
            <v>86.5</v>
          </cell>
          <cell r="AM198">
            <v>143.1</v>
          </cell>
          <cell r="AN198">
            <v>102.7</v>
          </cell>
          <cell r="AO198">
            <v>100.2</v>
          </cell>
          <cell r="AP198">
            <v>99.9</v>
          </cell>
        </row>
        <row r="199">
          <cell r="A199" t="str">
            <v>58</v>
          </cell>
          <cell r="D199">
            <v>93.2</v>
          </cell>
          <cell r="E199">
            <v>95.3</v>
          </cell>
          <cell r="F199">
            <v>99.2</v>
          </cell>
          <cell r="G199">
            <v>107.5</v>
          </cell>
          <cell r="H199">
            <v>113.1</v>
          </cell>
          <cell r="I199">
            <v>83.6</v>
          </cell>
          <cell r="J199">
            <v>96.1</v>
          </cell>
          <cell r="K199">
            <v>92.5</v>
          </cell>
          <cell r="L199">
            <v>92.1</v>
          </cell>
          <cell r="M199">
            <v>108.1</v>
          </cell>
          <cell r="N199">
            <v>90.9</v>
          </cell>
          <cell r="O199">
            <v>114.7</v>
          </cell>
          <cell r="P199">
            <v>96.5</v>
          </cell>
          <cell r="Q199">
            <v>87.2</v>
          </cell>
          <cell r="R199">
            <v>77.900000000000006</v>
          </cell>
          <cell r="S199">
            <v>96.5</v>
          </cell>
          <cell r="T199">
            <v>102.4</v>
          </cell>
          <cell r="U199">
            <v>102.4</v>
          </cell>
          <cell r="V199" t="str">
            <v>58</v>
          </cell>
          <cell r="Y199">
            <v>89.5</v>
          </cell>
          <cell r="Z199">
            <v>85.5</v>
          </cell>
          <cell r="AA199">
            <v>101.2</v>
          </cell>
          <cell r="AB199">
            <v>107.5</v>
          </cell>
          <cell r="AC199">
            <v>119.6</v>
          </cell>
          <cell r="AD199">
            <v>82.4</v>
          </cell>
          <cell r="AE199">
            <v>82.1</v>
          </cell>
          <cell r="AF199" t="str">
            <v>x</v>
          </cell>
          <cell r="AG199">
            <v>110</v>
          </cell>
          <cell r="AH199">
            <v>113.4</v>
          </cell>
          <cell r="AI199">
            <v>95.6</v>
          </cell>
          <cell r="AJ199">
            <v>93.4</v>
          </cell>
          <cell r="AK199">
            <v>90.1</v>
          </cell>
          <cell r="AL199">
            <v>80.099999999999994</v>
          </cell>
          <cell r="AM199">
            <v>73.599999999999994</v>
          </cell>
          <cell r="AN199">
            <v>96.3</v>
          </cell>
          <cell r="AO199">
            <v>101.1</v>
          </cell>
          <cell r="AP199">
            <v>101.1</v>
          </cell>
        </row>
        <row r="200">
          <cell r="A200" t="str">
            <v>59</v>
          </cell>
          <cell r="D200">
            <v>87.6</v>
          </cell>
          <cell r="E200">
            <v>81.900000000000006</v>
          </cell>
          <cell r="F200">
            <v>91.1</v>
          </cell>
          <cell r="G200">
            <v>107.4</v>
          </cell>
          <cell r="H200">
            <v>123.3</v>
          </cell>
          <cell r="I200">
            <v>83.4</v>
          </cell>
          <cell r="J200">
            <v>90</v>
          </cell>
          <cell r="K200">
            <v>92.5</v>
          </cell>
          <cell r="L200">
            <v>92.5</v>
          </cell>
          <cell r="M200">
            <v>89.6</v>
          </cell>
          <cell r="N200">
            <v>79.3</v>
          </cell>
          <cell r="O200">
            <v>108.3</v>
          </cell>
          <cell r="P200">
            <v>94.6</v>
          </cell>
          <cell r="Q200">
            <v>83.2</v>
          </cell>
          <cell r="R200">
            <v>76.7</v>
          </cell>
          <cell r="S200">
            <v>86.4</v>
          </cell>
          <cell r="T200">
            <v>101.8</v>
          </cell>
          <cell r="U200">
            <v>101.7</v>
          </cell>
          <cell r="V200" t="str">
            <v>59</v>
          </cell>
          <cell r="Y200">
            <v>84.9</v>
          </cell>
          <cell r="Z200">
            <v>62.3</v>
          </cell>
          <cell r="AA200">
            <v>91.2</v>
          </cell>
          <cell r="AB200">
            <v>107.4</v>
          </cell>
          <cell r="AC200">
            <v>132.5</v>
          </cell>
          <cell r="AD200">
            <v>79.400000000000006</v>
          </cell>
          <cell r="AE200">
            <v>79.2</v>
          </cell>
          <cell r="AF200">
            <v>105.6</v>
          </cell>
          <cell r="AG200">
            <v>108.9</v>
          </cell>
          <cell r="AH200">
            <v>105.2</v>
          </cell>
          <cell r="AI200">
            <v>89.5</v>
          </cell>
          <cell r="AJ200">
            <v>93.9</v>
          </cell>
          <cell r="AK200">
            <v>93.7</v>
          </cell>
          <cell r="AL200">
            <v>76</v>
          </cell>
          <cell r="AM200">
            <v>73.7</v>
          </cell>
          <cell r="AN200">
            <v>91.9</v>
          </cell>
          <cell r="AO200">
            <v>100.9</v>
          </cell>
          <cell r="AP200">
            <v>100.8</v>
          </cell>
        </row>
        <row r="201">
          <cell r="A201" t="str">
            <v>510</v>
          </cell>
          <cell r="D201">
            <v>87.1</v>
          </cell>
          <cell r="E201">
            <v>81.3</v>
          </cell>
          <cell r="F201">
            <v>91.2</v>
          </cell>
          <cell r="G201">
            <v>95.1</v>
          </cell>
          <cell r="H201">
            <v>114.5</v>
          </cell>
          <cell r="I201">
            <v>85.3</v>
          </cell>
          <cell r="J201">
            <v>92.1</v>
          </cell>
          <cell r="K201">
            <v>86.6</v>
          </cell>
          <cell r="L201">
            <v>96.7</v>
          </cell>
          <cell r="M201">
            <v>86.4</v>
          </cell>
          <cell r="N201">
            <v>86.8</v>
          </cell>
          <cell r="O201">
            <v>99.5</v>
          </cell>
          <cell r="P201">
            <v>88</v>
          </cell>
          <cell r="Q201">
            <v>84.9</v>
          </cell>
          <cell r="R201">
            <v>81.599999999999994</v>
          </cell>
          <cell r="S201">
            <v>86.5</v>
          </cell>
          <cell r="T201">
            <v>101.8</v>
          </cell>
          <cell r="U201">
            <v>101.8</v>
          </cell>
          <cell r="V201" t="str">
            <v>510</v>
          </cell>
          <cell r="Y201">
            <v>84.8</v>
          </cell>
          <cell r="Z201">
            <v>61.7</v>
          </cell>
          <cell r="AA201">
            <v>91</v>
          </cell>
          <cell r="AB201">
            <v>95.1</v>
          </cell>
          <cell r="AC201">
            <v>122.3</v>
          </cell>
          <cell r="AD201">
            <v>82</v>
          </cell>
          <cell r="AE201">
            <v>81.8</v>
          </cell>
          <cell r="AF201">
            <v>88.5</v>
          </cell>
          <cell r="AG201">
            <v>109.1</v>
          </cell>
          <cell r="AH201">
            <v>97.5</v>
          </cell>
          <cell r="AI201">
            <v>98.7</v>
          </cell>
          <cell r="AJ201">
            <v>97.1</v>
          </cell>
          <cell r="AK201">
            <v>94.3</v>
          </cell>
          <cell r="AL201">
            <v>77.3</v>
          </cell>
          <cell r="AM201">
            <v>76.8</v>
          </cell>
          <cell r="AN201">
            <v>93.4</v>
          </cell>
          <cell r="AO201">
            <v>101.4</v>
          </cell>
          <cell r="AP201">
            <v>101.2</v>
          </cell>
        </row>
        <row r="202">
          <cell r="A202" t="str">
            <v>511</v>
          </cell>
          <cell r="D202">
            <v>92.4</v>
          </cell>
          <cell r="E202">
            <v>88.1</v>
          </cell>
          <cell r="F202">
            <v>94.8</v>
          </cell>
          <cell r="G202">
            <v>94.2</v>
          </cell>
          <cell r="H202">
            <v>122.6</v>
          </cell>
          <cell r="I202">
            <v>86.1</v>
          </cell>
          <cell r="J202">
            <v>93.4</v>
          </cell>
          <cell r="K202">
            <v>86</v>
          </cell>
          <cell r="L202">
            <v>97.2</v>
          </cell>
          <cell r="M202">
            <v>90.9</v>
          </cell>
          <cell r="N202">
            <v>82.4</v>
          </cell>
          <cell r="O202">
            <v>98.3</v>
          </cell>
          <cell r="P202">
            <v>123.1</v>
          </cell>
          <cell r="Q202">
            <v>84.9</v>
          </cell>
          <cell r="R202">
            <v>80.7</v>
          </cell>
          <cell r="S202">
            <v>92.8</v>
          </cell>
          <cell r="T202">
            <v>102.8</v>
          </cell>
          <cell r="U202">
            <v>102.9</v>
          </cell>
          <cell r="V202" t="str">
            <v>511</v>
          </cell>
          <cell r="Y202">
            <v>91.8</v>
          </cell>
          <cell r="Z202">
            <v>63</v>
          </cell>
          <cell r="AA202">
            <v>95.2</v>
          </cell>
          <cell r="AB202">
            <v>94.2</v>
          </cell>
          <cell r="AC202">
            <v>130.1</v>
          </cell>
          <cell r="AD202">
            <v>84.5</v>
          </cell>
          <cell r="AE202">
            <v>81.2</v>
          </cell>
          <cell r="AF202">
            <v>88.3</v>
          </cell>
          <cell r="AG202">
            <v>120.1</v>
          </cell>
          <cell r="AH202">
            <v>98.8</v>
          </cell>
          <cell r="AI202">
            <v>95.1</v>
          </cell>
          <cell r="AJ202">
            <v>97.2</v>
          </cell>
          <cell r="AK202">
            <v>141.80000000000001</v>
          </cell>
          <cell r="AL202">
            <v>77.2</v>
          </cell>
          <cell r="AM202">
            <v>76.7</v>
          </cell>
          <cell r="AN202">
            <v>102.8</v>
          </cell>
          <cell r="AO202">
            <v>102.5</v>
          </cell>
          <cell r="AP202">
            <v>102.4</v>
          </cell>
        </row>
        <row r="203">
          <cell r="A203" t="str">
            <v>512</v>
          </cell>
          <cell r="D203">
            <v>176.7</v>
          </cell>
          <cell r="E203">
            <v>137.80000000000001</v>
          </cell>
          <cell r="F203">
            <v>200</v>
          </cell>
          <cell r="G203">
            <v>258.3</v>
          </cell>
          <cell r="H203">
            <v>296.8</v>
          </cell>
          <cell r="I203">
            <v>145</v>
          </cell>
          <cell r="J203">
            <v>167.6</v>
          </cell>
          <cell r="K203">
            <v>210.9</v>
          </cell>
          <cell r="L203">
            <v>170.3</v>
          </cell>
          <cell r="M203">
            <v>187</v>
          </cell>
          <cell r="N203">
            <v>94.8</v>
          </cell>
          <cell r="O203">
            <v>158.4</v>
          </cell>
          <cell r="P203">
            <v>253.8</v>
          </cell>
          <cell r="Q203">
            <v>169.8</v>
          </cell>
          <cell r="R203">
            <v>212.8</v>
          </cell>
          <cell r="S203">
            <v>132.5</v>
          </cell>
          <cell r="T203">
            <v>103.6</v>
          </cell>
          <cell r="U203">
            <v>103.5</v>
          </cell>
          <cell r="V203" t="str">
            <v>512</v>
          </cell>
          <cell r="Y203">
            <v>181</v>
          </cell>
          <cell r="Z203">
            <v>143.30000000000001</v>
          </cell>
          <cell r="AA203">
            <v>210.9</v>
          </cell>
          <cell r="AB203">
            <v>258.3</v>
          </cell>
          <cell r="AC203">
            <v>337.3</v>
          </cell>
          <cell r="AD203">
            <v>138.4</v>
          </cell>
          <cell r="AE203">
            <v>135.1</v>
          </cell>
          <cell r="AF203">
            <v>227.1</v>
          </cell>
          <cell r="AG203">
            <v>252.5</v>
          </cell>
          <cell r="AH203">
            <v>273.10000000000002</v>
          </cell>
          <cell r="AI203">
            <v>105.4</v>
          </cell>
          <cell r="AJ203" t="str">
            <v>x</v>
          </cell>
          <cell r="AK203">
            <v>243.1</v>
          </cell>
          <cell r="AL203">
            <v>163.9</v>
          </cell>
          <cell r="AM203">
            <v>204.4</v>
          </cell>
          <cell r="AN203">
            <v>109.4</v>
          </cell>
          <cell r="AO203">
            <v>103.8</v>
          </cell>
          <cell r="AP203">
            <v>103.6</v>
          </cell>
        </row>
        <row r="204">
          <cell r="A204" t="str">
            <v>61</v>
          </cell>
          <cell r="D204">
            <v>92.5</v>
          </cell>
          <cell r="E204">
            <v>88.4</v>
          </cell>
          <cell r="F204">
            <v>92</v>
          </cell>
          <cell r="G204">
            <v>88.5</v>
          </cell>
          <cell r="H204">
            <v>92.1</v>
          </cell>
          <cell r="I204">
            <v>83.7</v>
          </cell>
          <cell r="J204">
            <v>115.8</v>
          </cell>
          <cell r="K204">
            <v>91.6</v>
          </cell>
          <cell r="L204">
            <v>108.6</v>
          </cell>
          <cell r="M204">
            <v>83.5</v>
          </cell>
          <cell r="N204">
            <v>79.8</v>
          </cell>
          <cell r="O204">
            <v>108.5</v>
          </cell>
          <cell r="P204">
            <v>89.1</v>
          </cell>
          <cell r="Q204">
            <v>91.4</v>
          </cell>
          <cell r="R204">
            <v>91.9</v>
          </cell>
          <cell r="S204">
            <v>82.5</v>
          </cell>
          <cell r="T204">
            <v>104.6</v>
          </cell>
          <cell r="U204">
            <v>104.2</v>
          </cell>
          <cell r="V204" t="str">
            <v>61</v>
          </cell>
          <cell r="Y204">
            <v>85.4</v>
          </cell>
          <cell r="Z204">
            <v>66.2</v>
          </cell>
          <cell r="AA204">
            <v>90.4</v>
          </cell>
          <cell r="AB204">
            <v>92.4</v>
          </cell>
          <cell r="AC204">
            <v>96.7</v>
          </cell>
          <cell r="AD204">
            <v>81.8</v>
          </cell>
          <cell r="AE204">
            <v>84.9</v>
          </cell>
          <cell r="AF204">
            <v>92.2</v>
          </cell>
          <cell r="AG204">
            <v>100.6</v>
          </cell>
          <cell r="AH204">
            <v>80.900000000000006</v>
          </cell>
          <cell r="AI204">
            <v>76.7</v>
          </cell>
          <cell r="AJ204">
            <v>105.9</v>
          </cell>
          <cell r="AK204">
            <v>86.5</v>
          </cell>
          <cell r="AL204">
            <v>84.9</v>
          </cell>
          <cell r="AM204">
            <v>93.1</v>
          </cell>
          <cell r="AN204">
            <v>87.8</v>
          </cell>
          <cell r="AO204">
            <v>101.6</v>
          </cell>
          <cell r="AP204">
            <v>101.5</v>
          </cell>
        </row>
        <row r="205">
          <cell r="A205" t="str">
            <v>62</v>
          </cell>
          <cell r="D205">
            <v>90.6</v>
          </cell>
          <cell r="E205">
            <v>81.7</v>
          </cell>
          <cell r="F205">
            <v>93.7</v>
          </cell>
          <cell r="G205">
            <v>89</v>
          </cell>
          <cell r="H205">
            <v>104.6</v>
          </cell>
          <cell r="I205">
            <v>92.3</v>
          </cell>
          <cell r="J205">
            <v>100.1</v>
          </cell>
          <cell r="K205">
            <v>96</v>
          </cell>
          <cell r="L205">
            <v>131</v>
          </cell>
          <cell r="M205">
            <v>82.7</v>
          </cell>
          <cell r="N205">
            <v>77.900000000000006</v>
          </cell>
          <cell r="O205">
            <v>104.8</v>
          </cell>
          <cell r="P205">
            <v>90.9</v>
          </cell>
          <cell r="Q205">
            <v>90.6</v>
          </cell>
          <cell r="R205">
            <v>88.7</v>
          </cell>
          <cell r="S205">
            <v>83</v>
          </cell>
          <cell r="T205">
            <v>104.9</v>
          </cell>
          <cell r="U205">
            <v>104.5</v>
          </cell>
          <cell r="V205" t="str">
            <v>62</v>
          </cell>
          <cell r="Y205">
            <v>86.4</v>
          </cell>
          <cell r="Z205">
            <v>63.1</v>
          </cell>
          <cell r="AA205">
            <v>91.3</v>
          </cell>
          <cell r="AB205">
            <v>93.4</v>
          </cell>
          <cell r="AC205">
            <v>110.5</v>
          </cell>
          <cell r="AD205">
            <v>94</v>
          </cell>
          <cell r="AE205">
            <v>79.900000000000006</v>
          </cell>
          <cell r="AF205">
            <v>92.7</v>
          </cell>
          <cell r="AG205">
            <v>148.19999999999999</v>
          </cell>
          <cell r="AH205">
            <v>81.7</v>
          </cell>
          <cell r="AI205">
            <v>73.7</v>
          </cell>
          <cell r="AJ205">
            <v>104.6</v>
          </cell>
          <cell r="AK205">
            <v>88.3</v>
          </cell>
          <cell r="AL205">
            <v>85.1</v>
          </cell>
          <cell r="AM205">
            <v>93</v>
          </cell>
          <cell r="AN205">
            <v>88.8</v>
          </cell>
          <cell r="AO205">
            <v>102.3</v>
          </cell>
          <cell r="AP205">
            <v>102.1</v>
          </cell>
        </row>
        <row r="206">
          <cell r="A206" t="str">
            <v>63</v>
          </cell>
          <cell r="D206">
            <v>94.6</v>
          </cell>
          <cell r="E206">
            <v>80</v>
          </cell>
          <cell r="F206">
            <v>99</v>
          </cell>
          <cell r="G206">
            <v>89</v>
          </cell>
          <cell r="H206">
            <v>102.5</v>
          </cell>
          <cell r="I206">
            <v>89.3</v>
          </cell>
          <cell r="J206">
            <v>116.1</v>
          </cell>
          <cell r="K206">
            <v>97.7</v>
          </cell>
          <cell r="L206">
            <v>116.3</v>
          </cell>
          <cell r="M206">
            <v>80.8</v>
          </cell>
          <cell r="N206">
            <v>82.1</v>
          </cell>
          <cell r="O206">
            <v>109</v>
          </cell>
          <cell r="P206">
            <v>92.3</v>
          </cell>
          <cell r="Q206">
            <v>91.9</v>
          </cell>
          <cell r="R206">
            <v>101.9</v>
          </cell>
          <cell r="S206">
            <v>89.9</v>
          </cell>
          <cell r="T206">
            <v>105.4</v>
          </cell>
          <cell r="U206">
            <v>105.2</v>
          </cell>
          <cell r="V206" t="str">
            <v>63</v>
          </cell>
          <cell r="Y206">
            <v>89.4</v>
          </cell>
          <cell r="Z206">
            <v>64.8</v>
          </cell>
          <cell r="AA206">
            <v>98.2</v>
          </cell>
          <cell r="AB206">
            <v>93.5</v>
          </cell>
          <cell r="AC206">
            <v>101.6</v>
          </cell>
          <cell r="AD206">
            <v>90.7</v>
          </cell>
          <cell r="AE206">
            <v>86.9</v>
          </cell>
          <cell r="AF206">
            <v>98.4</v>
          </cell>
          <cell r="AG206">
            <v>109.8</v>
          </cell>
          <cell r="AH206">
            <v>83.1</v>
          </cell>
          <cell r="AI206">
            <v>84.8</v>
          </cell>
          <cell r="AJ206">
            <v>103.5</v>
          </cell>
          <cell r="AK206">
            <v>88.3</v>
          </cell>
          <cell r="AL206">
            <v>86.6</v>
          </cell>
          <cell r="AM206">
            <v>112.4</v>
          </cell>
          <cell r="AN206">
            <v>95.4</v>
          </cell>
          <cell r="AO206">
            <v>103.2</v>
          </cell>
          <cell r="AP206">
            <v>103</v>
          </cell>
        </row>
        <row r="207">
          <cell r="A207" t="str">
            <v>64</v>
          </cell>
          <cell r="D207"/>
          <cell r="E207"/>
          <cell r="F207"/>
          <cell r="G207"/>
          <cell r="H207"/>
          <cell r="I207"/>
          <cell r="J207"/>
          <cell r="K207"/>
          <cell r="L207"/>
          <cell r="M207"/>
          <cell r="N207"/>
          <cell r="O207"/>
          <cell r="P207"/>
          <cell r="Q207"/>
          <cell r="R207"/>
          <cell r="S207"/>
          <cell r="T207"/>
          <cell r="U207"/>
          <cell r="V207" t="str">
            <v>64</v>
          </cell>
          <cell r="Y207"/>
          <cell r="Z207"/>
          <cell r="AA207"/>
          <cell r="AB207"/>
          <cell r="AC207"/>
          <cell r="AD207"/>
          <cell r="AE207"/>
          <cell r="AF207"/>
          <cell r="AG207"/>
          <cell r="AH207"/>
          <cell r="AI207"/>
          <cell r="AJ207"/>
          <cell r="AK207"/>
          <cell r="AL207"/>
          <cell r="AM207"/>
          <cell r="AN207"/>
          <cell r="AO207"/>
          <cell r="AP207"/>
        </row>
        <row r="208">
          <cell r="A208" t="str">
            <v>65</v>
          </cell>
          <cell r="D208"/>
          <cell r="E208"/>
          <cell r="F208"/>
          <cell r="G208"/>
          <cell r="H208"/>
          <cell r="I208"/>
          <cell r="J208"/>
          <cell r="K208"/>
          <cell r="L208"/>
          <cell r="M208"/>
          <cell r="N208"/>
          <cell r="O208"/>
          <cell r="P208"/>
          <cell r="Q208"/>
          <cell r="R208"/>
          <cell r="S208"/>
          <cell r="T208"/>
          <cell r="U208"/>
          <cell r="V208" t="str">
            <v>65</v>
          </cell>
          <cell r="Y208"/>
          <cell r="Z208"/>
          <cell r="AA208"/>
          <cell r="AB208"/>
          <cell r="AC208"/>
          <cell r="AD208"/>
          <cell r="AE208"/>
          <cell r="AF208"/>
          <cell r="AG208"/>
          <cell r="AH208"/>
          <cell r="AI208"/>
          <cell r="AJ208"/>
          <cell r="AK208"/>
          <cell r="AL208"/>
          <cell r="AM208"/>
          <cell r="AN208"/>
          <cell r="AO208"/>
          <cell r="AP208"/>
        </row>
        <row r="209">
          <cell r="A209" t="str">
            <v>66</v>
          </cell>
          <cell r="D209"/>
          <cell r="E209"/>
          <cell r="F209"/>
          <cell r="G209"/>
          <cell r="H209"/>
          <cell r="I209"/>
          <cell r="J209"/>
          <cell r="K209"/>
          <cell r="L209"/>
          <cell r="M209"/>
          <cell r="N209"/>
          <cell r="O209"/>
          <cell r="P209"/>
          <cell r="Q209"/>
          <cell r="R209"/>
          <cell r="S209"/>
          <cell r="T209"/>
          <cell r="U209"/>
          <cell r="V209" t="str">
            <v>66</v>
          </cell>
          <cell r="Y209"/>
          <cell r="Z209"/>
          <cell r="AA209"/>
          <cell r="AB209"/>
          <cell r="AC209"/>
          <cell r="AD209"/>
          <cell r="AE209"/>
          <cell r="AF209"/>
          <cell r="AG209"/>
          <cell r="AH209"/>
          <cell r="AI209"/>
          <cell r="AJ209"/>
          <cell r="AK209"/>
          <cell r="AL209"/>
          <cell r="AM209"/>
          <cell r="AN209"/>
          <cell r="AO209"/>
          <cell r="AP209"/>
        </row>
        <row r="210">
          <cell r="A210" t="str">
            <v>67</v>
          </cell>
          <cell r="D210"/>
          <cell r="E210"/>
          <cell r="F210"/>
          <cell r="G210"/>
          <cell r="H210"/>
          <cell r="I210"/>
          <cell r="J210"/>
          <cell r="K210"/>
          <cell r="L210"/>
          <cell r="M210"/>
          <cell r="N210"/>
          <cell r="O210"/>
          <cell r="P210"/>
          <cell r="Q210"/>
          <cell r="R210"/>
          <cell r="S210"/>
          <cell r="T210"/>
          <cell r="U210"/>
          <cell r="V210" t="str">
            <v>67</v>
          </cell>
          <cell r="Y210"/>
          <cell r="Z210"/>
          <cell r="AA210"/>
          <cell r="AB210"/>
          <cell r="AC210"/>
          <cell r="AD210"/>
          <cell r="AE210"/>
          <cell r="AF210"/>
          <cell r="AG210"/>
          <cell r="AH210"/>
          <cell r="AI210"/>
          <cell r="AJ210"/>
          <cell r="AK210"/>
          <cell r="AL210"/>
          <cell r="AM210"/>
          <cell r="AN210"/>
          <cell r="AO210"/>
          <cell r="AP210"/>
        </row>
        <row r="211">
          <cell r="A211" t="str">
            <v>68</v>
          </cell>
          <cell r="D211"/>
          <cell r="E211"/>
          <cell r="F211"/>
          <cell r="G211"/>
          <cell r="H211"/>
          <cell r="I211"/>
          <cell r="J211"/>
          <cell r="K211"/>
          <cell r="L211"/>
          <cell r="M211"/>
          <cell r="N211"/>
          <cell r="O211"/>
          <cell r="P211"/>
          <cell r="Q211"/>
          <cell r="R211"/>
          <cell r="S211"/>
          <cell r="T211"/>
          <cell r="U211"/>
          <cell r="V211" t="str">
            <v>68</v>
          </cell>
          <cell r="Y211"/>
          <cell r="Z211"/>
          <cell r="AA211"/>
          <cell r="AB211"/>
          <cell r="AC211"/>
          <cell r="AD211"/>
          <cell r="AE211"/>
          <cell r="AF211"/>
          <cell r="AG211"/>
          <cell r="AH211"/>
          <cell r="AI211"/>
          <cell r="AJ211"/>
          <cell r="AK211"/>
          <cell r="AL211"/>
          <cell r="AM211"/>
          <cell r="AN211"/>
          <cell r="AO211"/>
          <cell r="AP211"/>
        </row>
        <row r="212">
          <cell r="A212" t="str">
            <v>69</v>
          </cell>
          <cell r="D212"/>
          <cell r="E212"/>
          <cell r="F212"/>
          <cell r="G212"/>
          <cell r="H212"/>
          <cell r="I212"/>
          <cell r="J212"/>
          <cell r="K212"/>
          <cell r="L212"/>
          <cell r="M212"/>
          <cell r="N212"/>
          <cell r="O212"/>
          <cell r="P212"/>
          <cell r="Q212"/>
          <cell r="R212"/>
          <cell r="S212"/>
          <cell r="T212"/>
          <cell r="U212"/>
          <cell r="V212" t="str">
            <v>69</v>
          </cell>
          <cell r="Y212"/>
          <cell r="Z212"/>
          <cell r="AA212"/>
          <cell r="AB212"/>
          <cell r="AC212"/>
          <cell r="AD212"/>
          <cell r="AE212"/>
          <cell r="AF212"/>
          <cell r="AG212"/>
          <cell r="AH212"/>
          <cell r="AI212"/>
          <cell r="AJ212"/>
          <cell r="AK212"/>
          <cell r="AL212"/>
          <cell r="AM212"/>
          <cell r="AN212"/>
          <cell r="AO212"/>
          <cell r="AP212"/>
        </row>
        <row r="213">
          <cell r="A213" t="str">
            <v>610</v>
          </cell>
          <cell r="D213"/>
          <cell r="E213"/>
          <cell r="F213"/>
          <cell r="G213"/>
          <cell r="H213"/>
          <cell r="I213"/>
          <cell r="J213"/>
          <cell r="K213"/>
          <cell r="L213"/>
          <cell r="M213"/>
          <cell r="N213"/>
          <cell r="O213"/>
          <cell r="P213"/>
          <cell r="Q213"/>
          <cell r="R213"/>
          <cell r="S213"/>
          <cell r="T213"/>
          <cell r="U213"/>
          <cell r="V213" t="str">
            <v>610</v>
          </cell>
          <cell r="Y213"/>
          <cell r="Z213"/>
          <cell r="AA213"/>
          <cell r="AB213"/>
          <cell r="AC213"/>
          <cell r="AD213"/>
          <cell r="AE213"/>
          <cell r="AF213"/>
          <cell r="AG213"/>
          <cell r="AH213"/>
          <cell r="AI213"/>
          <cell r="AJ213"/>
          <cell r="AK213"/>
          <cell r="AL213"/>
          <cell r="AM213"/>
          <cell r="AN213"/>
          <cell r="AO213"/>
          <cell r="AP213"/>
        </row>
        <row r="214">
          <cell r="A214" t="str">
            <v>611</v>
          </cell>
          <cell r="D214"/>
          <cell r="E214"/>
          <cell r="F214"/>
          <cell r="G214"/>
          <cell r="H214"/>
          <cell r="I214"/>
          <cell r="J214"/>
          <cell r="K214"/>
          <cell r="L214"/>
          <cell r="M214"/>
          <cell r="N214"/>
          <cell r="O214"/>
          <cell r="P214"/>
          <cell r="Q214"/>
          <cell r="R214"/>
          <cell r="S214"/>
          <cell r="T214"/>
          <cell r="U214"/>
          <cell r="V214" t="str">
            <v>611</v>
          </cell>
          <cell r="Y214"/>
          <cell r="Z214"/>
          <cell r="AA214"/>
          <cell r="AB214"/>
          <cell r="AC214"/>
          <cell r="AD214"/>
          <cell r="AE214"/>
          <cell r="AF214"/>
          <cell r="AG214"/>
          <cell r="AH214"/>
          <cell r="AI214"/>
          <cell r="AJ214"/>
          <cell r="AK214"/>
          <cell r="AL214"/>
          <cell r="AM214"/>
          <cell r="AN214"/>
          <cell r="AO214"/>
          <cell r="AP214"/>
        </row>
        <row r="215">
          <cell r="A215" t="str">
            <v>612</v>
          </cell>
          <cell r="D215"/>
          <cell r="E215"/>
          <cell r="F215"/>
          <cell r="G215"/>
          <cell r="H215"/>
          <cell r="I215"/>
          <cell r="J215"/>
          <cell r="K215"/>
          <cell r="L215"/>
          <cell r="M215"/>
          <cell r="N215"/>
          <cell r="O215"/>
          <cell r="P215"/>
          <cell r="Q215"/>
          <cell r="R215"/>
          <cell r="S215"/>
          <cell r="T215"/>
          <cell r="U215"/>
          <cell r="V215" t="str">
            <v>612</v>
          </cell>
          <cell r="Y215"/>
          <cell r="Z215"/>
          <cell r="AA215"/>
          <cell r="AB215"/>
          <cell r="AC215"/>
          <cell r="AD215"/>
          <cell r="AE215"/>
          <cell r="AF215"/>
          <cell r="AG215"/>
          <cell r="AH215"/>
          <cell r="AI215"/>
          <cell r="AJ215"/>
          <cell r="AK215"/>
          <cell r="AL215"/>
          <cell r="AM215"/>
          <cell r="AN215"/>
          <cell r="AO215"/>
          <cell r="AP215"/>
        </row>
        <row r="216">
          <cell r="D216"/>
          <cell r="E216"/>
          <cell r="F216"/>
          <cell r="G216"/>
          <cell r="H216"/>
          <cell r="I216"/>
          <cell r="J216"/>
          <cell r="K216"/>
          <cell r="L216"/>
          <cell r="M216"/>
          <cell r="N216"/>
          <cell r="O216"/>
          <cell r="P216"/>
          <cell r="Q216"/>
          <cell r="R216"/>
          <cell r="S216"/>
          <cell r="T216"/>
          <cell r="U216"/>
          <cell r="V216" t="str">
            <v>71</v>
          </cell>
          <cell r="Y216"/>
          <cell r="Z216"/>
          <cell r="AA216"/>
          <cell r="AB216"/>
          <cell r="AC216"/>
          <cell r="AD216"/>
          <cell r="AE216"/>
          <cell r="AF216"/>
          <cell r="AG216"/>
          <cell r="AH216"/>
          <cell r="AI216"/>
          <cell r="AJ216"/>
          <cell r="AK216"/>
          <cell r="AL216"/>
          <cell r="AM216"/>
          <cell r="AN216"/>
          <cell r="AO216"/>
          <cell r="AP216"/>
        </row>
        <row r="217">
          <cell r="D217"/>
          <cell r="E217"/>
          <cell r="F217"/>
          <cell r="G217"/>
          <cell r="H217"/>
          <cell r="I217"/>
          <cell r="J217"/>
          <cell r="K217"/>
          <cell r="L217"/>
          <cell r="M217"/>
          <cell r="N217"/>
          <cell r="O217"/>
          <cell r="P217"/>
          <cell r="Q217"/>
          <cell r="R217"/>
          <cell r="S217"/>
          <cell r="T217"/>
          <cell r="U217"/>
          <cell r="V217" t="str">
            <v>72</v>
          </cell>
          <cell r="Y217"/>
          <cell r="Z217"/>
          <cell r="AA217"/>
          <cell r="AB217"/>
          <cell r="AC217"/>
          <cell r="AD217"/>
          <cell r="AE217"/>
          <cell r="AF217"/>
          <cell r="AG217"/>
          <cell r="AH217"/>
          <cell r="AI217"/>
          <cell r="AJ217"/>
          <cell r="AK217"/>
          <cell r="AL217"/>
          <cell r="AM217"/>
          <cell r="AN217"/>
          <cell r="AO217"/>
          <cell r="AP217"/>
        </row>
        <row r="218">
          <cell r="D218"/>
          <cell r="E218"/>
          <cell r="F218"/>
          <cell r="G218"/>
          <cell r="H218"/>
          <cell r="I218"/>
          <cell r="J218"/>
          <cell r="K218"/>
          <cell r="L218"/>
          <cell r="M218"/>
          <cell r="N218"/>
          <cell r="O218"/>
          <cell r="P218"/>
          <cell r="Q218"/>
          <cell r="R218"/>
          <cell r="S218"/>
          <cell r="T218"/>
          <cell r="U218"/>
          <cell r="V218" t="str">
            <v>73</v>
          </cell>
          <cell r="Y218"/>
          <cell r="Z218"/>
          <cell r="AA218"/>
          <cell r="AB218"/>
          <cell r="AC218"/>
          <cell r="AD218"/>
          <cell r="AE218"/>
          <cell r="AF218"/>
          <cell r="AG218"/>
          <cell r="AH218"/>
          <cell r="AI218"/>
          <cell r="AJ218"/>
          <cell r="AK218"/>
          <cell r="AL218"/>
          <cell r="AM218"/>
          <cell r="AN218"/>
          <cell r="AO218"/>
          <cell r="AP218"/>
        </row>
        <row r="219">
          <cell r="D219"/>
          <cell r="E219"/>
          <cell r="F219"/>
          <cell r="G219"/>
          <cell r="H219"/>
          <cell r="I219"/>
          <cell r="J219"/>
          <cell r="K219"/>
          <cell r="L219"/>
          <cell r="M219"/>
          <cell r="N219"/>
          <cell r="O219"/>
          <cell r="P219"/>
          <cell r="Q219"/>
          <cell r="R219"/>
          <cell r="S219"/>
          <cell r="T219"/>
          <cell r="U219"/>
          <cell r="V219" t="str">
            <v>74</v>
          </cell>
          <cell r="Y219"/>
          <cell r="Z219"/>
          <cell r="AA219"/>
          <cell r="AB219"/>
          <cell r="AC219"/>
          <cell r="AD219"/>
          <cell r="AE219"/>
          <cell r="AF219"/>
          <cell r="AG219"/>
          <cell r="AH219"/>
          <cell r="AI219"/>
          <cell r="AJ219"/>
          <cell r="AK219"/>
          <cell r="AL219"/>
          <cell r="AM219"/>
          <cell r="AN219"/>
          <cell r="AO219"/>
          <cell r="AP219"/>
        </row>
        <row r="220">
          <cell r="D220"/>
          <cell r="E220"/>
          <cell r="F220"/>
          <cell r="G220"/>
          <cell r="H220"/>
          <cell r="I220"/>
          <cell r="J220"/>
          <cell r="K220"/>
          <cell r="L220"/>
          <cell r="M220"/>
          <cell r="N220"/>
          <cell r="O220"/>
          <cell r="P220"/>
          <cell r="Q220"/>
          <cell r="R220"/>
          <cell r="S220"/>
          <cell r="T220"/>
          <cell r="U220"/>
          <cell r="V220" t="str">
            <v>75</v>
          </cell>
          <cell r="Y220"/>
          <cell r="Z220"/>
          <cell r="AA220"/>
          <cell r="AB220"/>
          <cell r="AC220"/>
          <cell r="AD220"/>
          <cell r="AE220"/>
          <cell r="AF220"/>
          <cell r="AG220"/>
          <cell r="AH220"/>
          <cell r="AI220"/>
          <cell r="AJ220"/>
          <cell r="AK220"/>
          <cell r="AL220"/>
          <cell r="AM220"/>
          <cell r="AN220"/>
          <cell r="AO220"/>
          <cell r="AP220"/>
        </row>
        <row r="221">
          <cell r="D221"/>
          <cell r="E221"/>
          <cell r="F221"/>
          <cell r="G221"/>
          <cell r="H221"/>
          <cell r="I221"/>
          <cell r="J221"/>
          <cell r="K221"/>
          <cell r="L221"/>
          <cell r="M221"/>
          <cell r="N221"/>
          <cell r="O221"/>
          <cell r="P221"/>
          <cell r="Q221"/>
          <cell r="R221"/>
          <cell r="S221"/>
          <cell r="T221"/>
          <cell r="U221"/>
          <cell r="V221" t="str">
            <v>76</v>
          </cell>
          <cell r="Y221"/>
          <cell r="Z221"/>
          <cell r="AA221"/>
          <cell r="AB221"/>
          <cell r="AC221"/>
          <cell r="AD221"/>
          <cell r="AE221"/>
          <cell r="AF221"/>
          <cell r="AG221"/>
          <cell r="AH221"/>
          <cell r="AI221"/>
          <cell r="AJ221"/>
          <cell r="AK221"/>
          <cell r="AL221"/>
          <cell r="AM221"/>
          <cell r="AN221"/>
          <cell r="AO221"/>
          <cell r="AP221"/>
        </row>
        <row r="222">
          <cell r="D222"/>
          <cell r="E222"/>
          <cell r="F222"/>
          <cell r="G222"/>
          <cell r="H222"/>
          <cell r="I222"/>
          <cell r="J222"/>
          <cell r="K222"/>
          <cell r="L222"/>
          <cell r="M222"/>
          <cell r="N222"/>
          <cell r="O222"/>
          <cell r="P222"/>
          <cell r="Q222"/>
          <cell r="R222"/>
          <cell r="S222"/>
          <cell r="T222"/>
          <cell r="U222"/>
          <cell r="V222" t="str">
            <v>77</v>
          </cell>
          <cell r="Y222"/>
          <cell r="Z222"/>
          <cell r="AA222"/>
          <cell r="AB222"/>
          <cell r="AC222"/>
          <cell r="AD222"/>
          <cell r="AE222"/>
          <cell r="AF222"/>
          <cell r="AG222"/>
          <cell r="AH222"/>
          <cell r="AI222"/>
          <cell r="AJ222"/>
          <cell r="AK222"/>
          <cell r="AL222"/>
          <cell r="AM222"/>
          <cell r="AN222"/>
          <cell r="AO222"/>
          <cell r="AP222"/>
        </row>
        <row r="223">
          <cell r="D223"/>
          <cell r="E223"/>
          <cell r="F223"/>
          <cell r="G223"/>
          <cell r="H223"/>
          <cell r="I223"/>
          <cell r="J223"/>
          <cell r="K223"/>
          <cell r="L223"/>
          <cell r="M223"/>
          <cell r="N223"/>
          <cell r="O223"/>
          <cell r="P223"/>
          <cell r="Q223"/>
          <cell r="R223"/>
          <cell r="S223"/>
          <cell r="T223"/>
          <cell r="U223"/>
          <cell r="V223" t="str">
            <v>78</v>
          </cell>
          <cell r="Y223"/>
          <cell r="Z223"/>
          <cell r="AA223"/>
          <cell r="AB223"/>
          <cell r="AC223"/>
          <cell r="AD223"/>
          <cell r="AE223"/>
          <cell r="AF223"/>
          <cell r="AG223"/>
          <cell r="AH223"/>
          <cell r="AI223"/>
          <cell r="AJ223"/>
          <cell r="AK223"/>
          <cell r="AL223"/>
          <cell r="AM223"/>
          <cell r="AN223"/>
          <cell r="AO223"/>
          <cell r="AP223"/>
        </row>
        <row r="224">
          <cell r="D224"/>
          <cell r="E224"/>
          <cell r="F224"/>
          <cell r="G224"/>
          <cell r="H224"/>
          <cell r="I224"/>
          <cell r="J224"/>
          <cell r="K224"/>
          <cell r="L224"/>
          <cell r="M224"/>
          <cell r="N224"/>
          <cell r="O224"/>
          <cell r="P224"/>
          <cell r="Q224"/>
          <cell r="R224"/>
          <cell r="S224"/>
          <cell r="T224"/>
          <cell r="U224"/>
          <cell r="V224" t="str">
            <v>79</v>
          </cell>
          <cell r="Y224"/>
          <cell r="Z224"/>
          <cell r="AA224"/>
          <cell r="AB224"/>
          <cell r="AC224"/>
          <cell r="AD224"/>
          <cell r="AE224"/>
          <cell r="AF224"/>
          <cell r="AG224"/>
          <cell r="AH224"/>
          <cell r="AI224"/>
          <cell r="AJ224"/>
          <cell r="AK224"/>
          <cell r="AL224"/>
          <cell r="AM224"/>
          <cell r="AN224"/>
          <cell r="AO224"/>
          <cell r="AP224"/>
        </row>
        <row r="225">
          <cell r="D225"/>
          <cell r="E225"/>
          <cell r="F225"/>
          <cell r="G225"/>
          <cell r="H225"/>
          <cell r="I225"/>
          <cell r="J225"/>
          <cell r="K225"/>
          <cell r="L225"/>
          <cell r="M225"/>
          <cell r="N225"/>
          <cell r="O225"/>
          <cell r="P225"/>
          <cell r="Q225"/>
          <cell r="R225"/>
          <cell r="S225"/>
          <cell r="T225"/>
          <cell r="U225"/>
          <cell r="V225" t="str">
            <v>710</v>
          </cell>
          <cell r="Y225"/>
          <cell r="Z225"/>
          <cell r="AA225"/>
          <cell r="AB225"/>
          <cell r="AC225"/>
          <cell r="AD225"/>
          <cell r="AE225"/>
          <cell r="AF225"/>
          <cell r="AG225"/>
          <cell r="AH225"/>
          <cell r="AI225"/>
          <cell r="AJ225"/>
          <cell r="AK225"/>
          <cell r="AL225"/>
          <cell r="AM225"/>
          <cell r="AN225"/>
          <cell r="AO225"/>
          <cell r="AP225"/>
        </row>
        <row r="226">
          <cell r="D226"/>
          <cell r="E226"/>
          <cell r="F226"/>
          <cell r="G226"/>
          <cell r="H226"/>
          <cell r="I226"/>
          <cell r="J226"/>
          <cell r="K226"/>
          <cell r="L226"/>
          <cell r="M226"/>
          <cell r="N226"/>
          <cell r="O226"/>
          <cell r="P226"/>
          <cell r="Q226"/>
          <cell r="R226"/>
          <cell r="S226"/>
          <cell r="T226"/>
          <cell r="U226"/>
          <cell r="V226" t="str">
            <v>711</v>
          </cell>
          <cell r="Y226"/>
          <cell r="Z226"/>
          <cell r="AA226"/>
          <cell r="AB226"/>
          <cell r="AC226"/>
          <cell r="AD226"/>
          <cell r="AE226"/>
          <cell r="AF226"/>
          <cell r="AG226"/>
          <cell r="AH226"/>
          <cell r="AI226"/>
          <cell r="AJ226"/>
          <cell r="AK226"/>
          <cell r="AL226"/>
          <cell r="AM226"/>
          <cell r="AN226"/>
          <cell r="AO226"/>
          <cell r="AP226"/>
        </row>
        <row r="227">
          <cell r="D227"/>
          <cell r="E227"/>
          <cell r="F227"/>
          <cell r="G227"/>
          <cell r="H227"/>
          <cell r="I227"/>
          <cell r="J227"/>
          <cell r="K227"/>
          <cell r="L227"/>
          <cell r="M227"/>
          <cell r="N227"/>
          <cell r="O227"/>
          <cell r="P227"/>
          <cell r="Q227"/>
          <cell r="R227"/>
          <cell r="S227"/>
          <cell r="T227"/>
          <cell r="U227"/>
          <cell r="V227" t="str">
            <v>712</v>
          </cell>
          <cell r="Y227"/>
          <cell r="Z227"/>
          <cell r="AA227"/>
          <cell r="AB227"/>
          <cell r="AC227"/>
          <cell r="AD227"/>
          <cell r="AE227"/>
          <cell r="AF227"/>
          <cell r="AG227"/>
          <cell r="AH227"/>
          <cell r="AI227"/>
          <cell r="AJ227"/>
          <cell r="AK227"/>
          <cell r="AL227"/>
          <cell r="AM227"/>
          <cell r="AN227"/>
          <cell r="AO227"/>
          <cell r="AP227"/>
        </row>
      </sheetData>
      <sheetData sheetId="3">
        <row r="6">
          <cell r="D6">
            <v>1</v>
          </cell>
          <cell r="E6">
            <v>2</v>
          </cell>
          <cell r="F6">
            <v>3</v>
          </cell>
          <cell r="G6">
            <v>4</v>
          </cell>
          <cell r="H6">
            <v>5</v>
          </cell>
          <cell r="I6">
            <v>6</v>
          </cell>
          <cell r="J6">
            <v>7</v>
          </cell>
          <cell r="K6">
            <v>8</v>
          </cell>
          <cell r="L6">
            <v>9</v>
          </cell>
          <cell r="M6">
            <v>10</v>
          </cell>
          <cell r="N6">
            <v>11</v>
          </cell>
          <cell r="O6">
            <v>12</v>
          </cell>
          <cell r="P6">
            <v>13</v>
          </cell>
          <cell r="Q6">
            <v>14</v>
          </cell>
          <cell r="R6">
            <v>15</v>
          </cell>
          <cell r="S6">
            <v>16</v>
          </cell>
          <cell r="T6">
            <v>17</v>
          </cell>
          <cell r="U6">
            <v>18</v>
          </cell>
          <cell r="Y6">
            <v>1</v>
          </cell>
          <cell r="Z6">
            <v>2</v>
          </cell>
          <cell r="AA6">
            <v>3</v>
          </cell>
          <cell r="AB6">
            <v>4</v>
          </cell>
          <cell r="AC6">
            <v>5</v>
          </cell>
          <cell r="AD6">
            <v>6</v>
          </cell>
          <cell r="AE6">
            <v>7</v>
          </cell>
          <cell r="AF6">
            <v>8</v>
          </cell>
          <cell r="AG6">
            <v>9</v>
          </cell>
          <cell r="AH6">
            <v>10</v>
          </cell>
          <cell r="AI6">
            <v>11</v>
          </cell>
          <cell r="AJ6">
            <v>12</v>
          </cell>
          <cell r="AK6">
            <v>13</v>
          </cell>
          <cell r="AL6">
            <v>14</v>
          </cell>
          <cell r="AM6">
            <v>15</v>
          </cell>
          <cell r="AN6">
            <v>16</v>
          </cell>
          <cell r="AO6">
            <v>17</v>
          </cell>
          <cell r="AP6">
            <v>18</v>
          </cell>
        </row>
        <row r="160">
          <cell r="A160" t="str">
            <v>25</v>
          </cell>
          <cell r="D160">
            <v>85.7</v>
          </cell>
          <cell r="E160">
            <v>82.2</v>
          </cell>
          <cell r="F160">
            <v>83.8</v>
          </cell>
          <cell r="G160">
            <v>77.8</v>
          </cell>
          <cell r="H160">
            <v>83.3</v>
          </cell>
          <cell r="I160">
            <v>89.4</v>
          </cell>
          <cell r="J160">
            <v>89.9</v>
          </cell>
          <cell r="K160">
            <v>82.3</v>
          </cell>
          <cell r="L160">
            <v>99.6</v>
          </cell>
          <cell r="M160">
            <v>83.4</v>
          </cell>
          <cell r="N160">
            <v>93.2</v>
          </cell>
          <cell r="O160">
            <v>84.3</v>
          </cell>
          <cell r="P160">
            <v>84.1</v>
          </cell>
          <cell r="Q160">
            <v>84.9</v>
          </cell>
          <cell r="R160">
            <v>84.8</v>
          </cell>
          <cell r="S160">
            <v>86.4</v>
          </cell>
          <cell r="T160">
            <v>99.3</v>
          </cell>
          <cell r="U160">
            <v>99.799599198396791</v>
          </cell>
          <cell r="V160" t="str">
            <v>25</v>
          </cell>
          <cell r="Y160">
            <v>83.3</v>
          </cell>
          <cell r="Z160">
            <v>69.3</v>
          </cell>
          <cell r="AA160">
            <v>82.8</v>
          </cell>
          <cell r="AB160">
            <v>77.8</v>
          </cell>
          <cell r="AC160">
            <v>83.4</v>
          </cell>
          <cell r="AD160">
            <v>87.7</v>
          </cell>
          <cell r="AE160">
            <v>92.3</v>
          </cell>
          <cell r="AF160">
            <v>77</v>
          </cell>
          <cell r="AG160" t="str">
            <v>x</v>
          </cell>
          <cell r="AH160">
            <v>85.7</v>
          </cell>
          <cell r="AI160">
            <v>92.1</v>
          </cell>
          <cell r="AJ160">
            <v>93.5</v>
          </cell>
          <cell r="AK160">
            <v>81</v>
          </cell>
          <cell r="AL160">
            <v>82.8</v>
          </cell>
          <cell r="AM160">
            <v>85.2</v>
          </cell>
          <cell r="AN160">
            <v>85.3</v>
          </cell>
          <cell r="AO160">
            <v>98.4</v>
          </cell>
          <cell r="AP160">
            <v>99.198396793587179</v>
          </cell>
        </row>
        <row r="161">
          <cell r="A161" t="str">
            <v>26</v>
          </cell>
          <cell r="D161">
            <v>126.3</v>
          </cell>
          <cell r="E161">
            <v>104.1</v>
          </cell>
          <cell r="F161">
            <v>132</v>
          </cell>
          <cell r="G161">
            <v>172.6</v>
          </cell>
          <cell r="H161">
            <v>153.80000000000001</v>
          </cell>
          <cell r="I161">
            <v>103.9</v>
          </cell>
          <cell r="J161">
            <v>121.5</v>
          </cell>
          <cell r="K161">
            <v>176</v>
          </cell>
          <cell r="L161">
            <v>139.9</v>
          </cell>
          <cell r="M161">
            <v>125.8</v>
          </cell>
          <cell r="N161">
            <v>92.4</v>
          </cell>
          <cell r="O161">
            <v>100.6</v>
          </cell>
          <cell r="P161">
            <v>158.9</v>
          </cell>
          <cell r="Q161">
            <v>120.1</v>
          </cell>
          <cell r="R161">
            <v>123.7</v>
          </cell>
          <cell r="S161">
            <v>134.6</v>
          </cell>
          <cell r="T161">
            <v>99.9</v>
          </cell>
          <cell r="U161">
            <v>100.60120240480963</v>
          </cell>
          <cell r="V161" t="str">
            <v>26</v>
          </cell>
          <cell r="Y161">
            <v>133.19999999999999</v>
          </cell>
          <cell r="Z161">
            <v>106.3</v>
          </cell>
          <cell r="AA161">
            <v>139.5</v>
          </cell>
          <cell r="AB161">
            <v>172.6</v>
          </cell>
          <cell r="AC161">
            <v>149.69999999999999</v>
          </cell>
          <cell r="AD161">
            <v>106.3</v>
          </cell>
          <cell r="AE161">
            <v>125.8</v>
          </cell>
          <cell r="AF161">
            <v>200.1</v>
          </cell>
          <cell r="AG161" t="str">
            <v>x</v>
          </cell>
          <cell r="AH161">
            <v>162.5</v>
          </cell>
          <cell r="AI161">
            <v>92</v>
          </cell>
          <cell r="AJ161">
            <v>122.2</v>
          </cell>
          <cell r="AK161">
            <v>168</v>
          </cell>
          <cell r="AL161">
            <v>127.2</v>
          </cell>
          <cell r="AM161">
            <v>116.4</v>
          </cell>
          <cell r="AN161">
            <v>135.30000000000001</v>
          </cell>
          <cell r="AO161">
            <v>98.8</v>
          </cell>
          <cell r="AP161">
            <v>99.599198396793597</v>
          </cell>
        </row>
        <row r="162">
          <cell r="A162" t="str">
            <v>27</v>
          </cell>
          <cell r="D162">
            <v>117.6</v>
          </cell>
          <cell r="E162">
            <v>151.6</v>
          </cell>
          <cell r="F162">
            <v>111.7</v>
          </cell>
          <cell r="G162">
            <v>121.9</v>
          </cell>
          <cell r="H162">
            <v>87.7</v>
          </cell>
          <cell r="I162">
            <v>130.5</v>
          </cell>
          <cell r="J162">
            <v>107.4</v>
          </cell>
          <cell r="K162">
            <v>85.5</v>
          </cell>
          <cell r="L162">
            <v>94.5</v>
          </cell>
          <cell r="M162">
            <v>108.4</v>
          </cell>
          <cell r="N162">
            <v>112.6</v>
          </cell>
          <cell r="O162">
            <v>120.5</v>
          </cell>
          <cell r="P162">
            <v>106.3</v>
          </cell>
          <cell r="Q162">
            <v>126.2</v>
          </cell>
          <cell r="R162">
            <v>129</v>
          </cell>
          <cell r="S162">
            <v>111.9</v>
          </cell>
          <cell r="T162">
            <v>100.2</v>
          </cell>
          <cell r="U162">
            <v>100.5994005994006</v>
          </cell>
          <cell r="V162" t="str">
            <v>27</v>
          </cell>
          <cell r="Y162">
            <v>120</v>
          </cell>
          <cell r="Z162">
            <v>177.1</v>
          </cell>
          <cell r="AA162">
            <v>111.9</v>
          </cell>
          <cell r="AB162">
            <v>121.9</v>
          </cell>
          <cell r="AC162">
            <v>89.1</v>
          </cell>
          <cell r="AD162">
            <v>140.19999999999999</v>
          </cell>
          <cell r="AE162">
            <v>111.3</v>
          </cell>
          <cell r="AF162">
            <v>78.3</v>
          </cell>
          <cell r="AG162">
            <v>101.5</v>
          </cell>
          <cell r="AH162">
            <v>84.1</v>
          </cell>
          <cell r="AI162">
            <v>121.6</v>
          </cell>
          <cell r="AJ162">
            <v>103.2</v>
          </cell>
          <cell r="AK162">
            <v>90.7</v>
          </cell>
          <cell r="AL162">
            <v>132.6</v>
          </cell>
          <cell r="AM162">
            <v>129.6</v>
          </cell>
          <cell r="AN162">
            <v>96.9</v>
          </cell>
          <cell r="AO162">
            <v>100.7</v>
          </cell>
          <cell r="AP162">
            <v>101.19880119880121</v>
          </cell>
        </row>
        <row r="163">
          <cell r="A163" t="str">
            <v>28</v>
          </cell>
          <cell r="D163">
            <v>87.1</v>
          </cell>
          <cell r="E163">
            <v>85.4</v>
          </cell>
          <cell r="F163">
            <v>86.4</v>
          </cell>
          <cell r="G163">
            <v>87.8</v>
          </cell>
          <cell r="H163">
            <v>81.900000000000006</v>
          </cell>
          <cell r="I163">
            <v>87.3</v>
          </cell>
          <cell r="J163">
            <v>91.5</v>
          </cell>
          <cell r="K163">
            <v>82.5</v>
          </cell>
          <cell r="L163">
            <v>96.5</v>
          </cell>
          <cell r="M163">
            <v>95.6</v>
          </cell>
          <cell r="N163">
            <v>97.8</v>
          </cell>
          <cell r="O163">
            <v>94.9</v>
          </cell>
          <cell r="P163">
            <v>81.599999999999994</v>
          </cell>
          <cell r="Q163">
            <v>85.1</v>
          </cell>
          <cell r="R163">
            <v>79.2</v>
          </cell>
          <cell r="S163">
            <v>88.2</v>
          </cell>
          <cell r="T163">
            <v>97.2</v>
          </cell>
          <cell r="U163">
            <v>97.509960159362549</v>
          </cell>
          <cell r="V163" t="str">
            <v>28</v>
          </cell>
          <cell r="Y163">
            <v>84.2</v>
          </cell>
          <cell r="Z163">
            <v>82.6</v>
          </cell>
          <cell r="AA163">
            <v>84.4</v>
          </cell>
          <cell r="AB163">
            <v>87.8</v>
          </cell>
          <cell r="AC163">
            <v>80.8</v>
          </cell>
          <cell r="AD163">
            <v>84.3</v>
          </cell>
          <cell r="AE163">
            <v>86.8</v>
          </cell>
          <cell r="AF163">
            <v>78</v>
          </cell>
          <cell r="AG163" t="str">
            <v>x</v>
          </cell>
          <cell r="AH163">
            <v>86.5</v>
          </cell>
          <cell r="AI163">
            <v>96.2</v>
          </cell>
          <cell r="AJ163">
            <v>85.6</v>
          </cell>
          <cell r="AK163">
            <v>83.7</v>
          </cell>
          <cell r="AL163">
            <v>81.900000000000006</v>
          </cell>
          <cell r="AM163">
            <v>77</v>
          </cell>
          <cell r="AN163">
            <v>90.8</v>
          </cell>
          <cell r="AO163">
            <v>98.3</v>
          </cell>
          <cell r="AP163">
            <v>98.705179282868514</v>
          </cell>
        </row>
        <row r="164">
          <cell r="A164" t="str">
            <v>29</v>
          </cell>
          <cell r="D164">
            <v>85.6</v>
          </cell>
          <cell r="E164">
            <v>77.099999999999994</v>
          </cell>
          <cell r="F164">
            <v>87.2</v>
          </cell>
          <cell r="G164">
            <v>79.099999999999994</v>
          </cell>
          <cell r="H164">
            <v>81.8</v>
          </cell>
          <cell r="I164">
            <v>93.1</v>
          </cell>
          <cell r="J164">
            <v>90</v>
          </cell>
          <cell r="K164">
            <v>81.7</v>
          </cell>
          <cell r="L164">
            <v>80.2</v>
          </cell>
          <cell r="M164">
            <v>78.400000000000006</v>
          </cell>
          <cell r="N164">
            <v>94.6</v>
          </cell>
          <cell r="O164">
            <v>93.4</v>
          </cell>
          <cell r="P164">
            <v>80.5</v>
          </cell>
          <cell r="Q164">
            <v>84.3</v>
          </cell>
          <cell r="R164">
            <v>85.6</v>
          </cell>
          <cell r="S164">
            <v>88.2</v>
          </cell>
          <cell r="T164">
            <v>99.6</v>
          </cell>
          <cell r="U164">
            <v>99.799599198396791</v>
          </cell>
          <cell r="V164" t="str">
            <v>29</v>
          </cell>
          <cell r="Y164">
            <v>85.2</v>
          </cell>
          <cell r="Z164">
            <v>80.599999999999994</v>
          </cell>
          <cell r="AA164">
            <v>87</v>
          </cell>
          <cell r="AB164">
            <v>79.2</v>
          </cell>
          <cell r="AC164">
            <v>80</v>
          </cell>
          <cell r="AD164">
            <v>93.9</v>
          </cell>
          <cell r="AE164">
            <v>92.8</v>
          </cell>
          <cell r="AF164">
            <v>77.900000000000006</v>
          </cell>
          <cell r="AG164" t="str">
            <v>x</v>
          </cell>
          <cell r="AH164">
            <v>83.2</v>
          </cell>
          <cell r="AI164">
            <v>93.6</v>
          </cell>
          <cell r="AJ164">
            <v>84.9</v>
          </cell>
          <cell r="AK164">
            <v>81</v>
          </cell>
          <cell r="AL164">
            <v>82.6</v>
          </cell>
          <cell r="AM164">
            <v>85.8</v>
          </cell>
          <cell r="AN164">
            <v>90.3</v>
          </cell>
          <cell r="AO164">
            <v>101.3</v>
          </cell>
          <cell r="AP164">
            <v>101.20240480961924</v>
          </cell>
        </row>
        <row r="165">
          <cell r="A165" t="str">
            <v>210</v>
          </cell>
          <cell r="D165">
            <v>85</v>
          </cell>
          <cell r="E165">
            <v>81.599999999999994</v>
          </cell>
          <cell r="F165">
            <v>84.4</v>
          </cell>
          <cell r="G165">
            <v>81.8</v>
          </cell>
          <cell r="H165">
            <v>82.6</v>
          </cell>
          <cell r="I165">
            <v>84</v>
          </cell>
          <cell r="J165">
            <v>88.7</v>
          </cell>
          <cell r="K165">
            <v>78.3</v>
          </cell>
          <cell r="L165">
            <v>75.900000000000006</v>
          </cell>
          <cell r="M165">
            <v>82.3</v>
          </cell>
          <cell r="N165">
            <v>98.6</v>
          </cell>
          <cell r="O165">
            <v>96.8</v>
          </cell>
          <cell r="P165">
            <v>81.900000000000006</v>
          </cell>
          <cell r="Q165">
            <v>84.5</v>
          </cell>
          <cell r="R165">
            <v>80.8</v>
          </cell>
          <cell r="S165">
            <v>87</v>
          </cell>
          <cell r="T165">
            <v>99</v>
          </cell>
          <cell r="U165">
            <v>99.500998003992009</v>
          </cell>
          <cell r="V165" t="str">
            <v>210</v>
          </cell>
          <cell r="Y165">
            <v>83.4</v>
          </cell>
          <cell r="Z165">
            <v>83.8</v>
          </cell>
          <cell r="AA165">
            <v>83.3</v>
          </cell>
          <cell r="AB165">
            <v>81.8</v>
          </cell>
          <cell r="AC165">
            <v>81.8</v>
          </cell>
          <cell r="AD165">
            <v>81</v>
          </cell>
          <cell r="AE165">
            <v>87.4</v>
          </cell>
          <cell r="AF165">
            <v>78.5</v>
          </cell>
          <cell r="AG165" t="str">
            <v>x</v>
          </cell>
          <cell r="AH165">
            <v>92.5</v>
          </cell>
          <cell r="AI165">
            <v>97.2</v>
          </cell>
          <cell r="AJ165">
            <v>87.7</v>
          </cell>
          <cell r="AK165">
            <v>82.6</v>
          </cell>
          <cell r="AL165">
            <v>81.5</v>
          </cell>
          <cell r="AM165">
            <v>79.599999999999994</v>
          </cell>
          <cell r="AN165">
            <v>91.3</v>
          </cell>
          <cell r="AO165">
            <v>99.3</v>
          </cell>
          <cell r="AP165">
            <v>99.500998003992009</v>
          </cell>
        </row>
        <row r="166">
          <cell r="A166" t="str">
            <v>211</v>
          </cell>
          <cell r="D166">
            <v>90.3</v>
          </cell>
          <cell r="E166">
            <v>82.4</v>
          </cell>
          <cell r="F166">
            <v>91.3</v>
          </cell>
          <cell r="G166">
            <v>79.8</v>
          </cell>
          <cell r="H166">
            <v>82</v>
          </cell>
          <cell r="I166">
            <v>91</v>
          </cell>
          <cell r="J166">
            <v>89.7</v>
          </cell>
          <cell r="K166">
            <v>78.8</v>
          </cell>
          <cell r="L166">
            <v>108.5</v>
          </cell>
          <cell r="M166">
            <v>103.7</v>
          </cell>
          <cell r="N166">
            <v>103.8</v>
          </cell>
          <cell r="O166">
            <v>105</v>
          </cell>
          <cell r="P166">
            <v>83.8</v>
          </cell>
          <cell r="Q166">
            <v>90.3</v>
          </cell>
          <cell r="R166">
            <v>86.5</v>
          </cell>
          <cell r="S166">
            <v>101.8</v>
          </cell>
          <cell r="T166">
            <v>99.4</v>
          </cell>
          <cell r="U166">
            <v>99.397590361445793</v>
          </cell>
          <cell r="V166" t="str">
            <v>211</v>
          </cell>
          <cell r="Y166">
            <v>87.7</v>
          </cell>
          <cell r="Z166">
            <v>80.599999999999994</v>
          </cell>
          <cell r="AA166">
            <v>90.3</v>
          </cell>
          <cell r="AB166">
            <v>79.900000000000006</v>
          </cell>
          <cell r="AC166">
            <v>79.5</v>
          </cell>
          <cell r="AD166">
            <v>89</v>
          </cell>
          <cell r="AE166">
            <v>84.9</v>
          </cell>
          <cell r="AF166">
            <v>82.5</v>
          </cell>
          <cell r="AG166" t="str">
            <v>x</v>
          </cell>
          <cell r="AH166">
            <v>93.4</v>
          </cell>
          <cell r="AI166">
            <v>101.8</v>
          </cell>
          <cell r="AJ166">
            <v>91</v>
          </cell>
          <cell r="AK166">
            <v>86.2</v>
          </cell>
          <cell r="AL166">
            <v>83</v>
          </cell>
          <cell r="AM166">
            <v>87.1</v>
          </cell>
          <cell r="AN166">
            <v>111.5</v>
          </cell>
          <cell r="AO166">
            <v>100.1</v>
          </cell>
          <cell r="AP166">
            <v>100</v>
          </cell>
        </row>
        <row r="167">
          <cell r="A167" t="str">
            <v>212</v>
          </cell>
          <cell r="D167">
            <v>169.9</v>
          </cell>
          <cell r="E167">
            <v>167.6</v>
          </cell>
          <cell r="F167">
            <v>173.4</v>
          </cell>
          <cell r="G167">
            <v>186</v>
          </cell>
          <cell r="H167">
            <v>157.9</v>
          </cell>
          <cell r="I167">
            <v>163.1</v>
          </cell>
          <cell r="J167">
            <v>149.4</v>
          </cell>
          <cell r="K167">
            <v>200.3</v>
          </cell>
          <cell r="L167">
            <v>120.9</v>
          </cell>
          <cell r="M167">
            <v>167.2</v>
          </cell>
          <cell r="N167">
            <v>125.8</v>
          </cell>
          <cell r="O167">
            <v>142</v>
          </cell>
          <cell r="P167">
            <v>201.3</v>
          </cell>
          <cell r="Q167">
            <v>181.3</v>
          </cell>
          <cell r="R167">
            <v>187.5</v>
          </cell>
          <cell r="S167">
            <v>141.4</v>
          </cell>
          <cell r="T167">
            <v>102.3</v>
          </cell>
          <cell r="U167">
            <v>101.71370967741935</v>
          </cell>
          <cell r="V167" t="str">
            <v>212</v>
          </cell>
          <cell r="Y167">
            <v>180.9</v>
          </cell>
          <cell r="Z167">
            <v>175.2</v>
          </cell>
          <cell r="AA167">
            <v>178.5</v>
          </cell>
          <cell r="AB167">
            <v>186</v>
          </cell>
          <cell r="AC167">
            <v>165.7</v>
          </cell>
          <cell r="AD167">
            <v>167.2</v>
          </cell>
          <cell r="AE167">
            <v>173.4</v>
          </cell>
          <cell r="AF167">
            <v>213.2</v>
          </cell>
          <cell r="AG167" t="str">
            <v>x</v>
          </cell>
          <cell r="AH167">
            <v>178</v>
          </cell>
          <cell r="AI167">
            <v>124.8</v>
          </cell>
          <cell r="AJ167">
            <v>148</v>
          </cell>
          <cell r="AK167">
            <v>204.4</v>
          </cell>
          <cell r="AL167">
            <v>195.9</v>
          </cell>
          <cell r="AM167">
            <v>191.4</v>
          </cell>
          <cell r="AN167">
            <v>136.1</v>
          </cell>
          <cell r="AO167">
            <v>101.8</v>
          </cell>
          <cell r="AP167">
            <v>101.31048387096774</v>
          </cell>
        </row>
        <row r="168">
          <cell r="A168" t="str">
            <v>31</v>
          </cell>
          <cell r="D168">
            <v>87.3</v>
          </cell>
          <cell r="E168">
            <v>84.8</v>
          </cell>
          <cell r="F168">
            <v>86.8</v>
          </cell>
          <cell r="G168">
            <v>81.900000000000006</v>
          </cell>
          <cell r="H168">
            <v>102.5</v>
          </cell>
          <cell r="I168">
            <v>91</v>
          </cell>
          <cell r="J168">
            <v>94</v>
          </cell>
          <cell r="K168">
            <v>85.9</v>
          </cell>
          <cell r="L168">
            <v>110.3</v>
          </cell>
          <cell r="M168">
            <v>77.099999999999994</v>
          </cell>
          <cell r="N168">
            <v>92.4</v>
          </cell>
          <cell r="O168">
            <v>104.6</v>
          </cell>
          <cell r="P168">
            <v>82.4</v>
          </cell>
          <cell r="Q168">
            <v>82.7</v>
          </cell>
          <cell r="R168">
            <v>88.7</v>
          </cell>
          <cell r="S168">
            <v>83.2</v>
          </cell>
          <cell r="T168">
            <v>99.6</v>
          </cell>
          <cell r="U168">
            <v>99.5</v>
          </cell>
          <cell r="V168" t="str">
            <v>31</v>
          </cell>
          <cell r="Y168">
            <v>83.6</v>
          </cell>
          <cell r="Z168">
            <v>74.8</v>
          </cell>
          <cell r="AA168">
            <v>86.7</v>
          </cell>
          <cell r="AB168">
            <v>82</v>
          </cell>
          <cell r="AC168">
            <v>105.4</v>
          </cell>
          <cell r="AD168">
            <v>92.5</v>
          </cell>
          <cell r="AE168">
            <v>89.2</v>
          </cell>
          <cell r="AF168">
            <v>76.7</v>
          </cell>
          <cell r="AG168">
            <v>77.3</v>
          </cell>
          <cell r="AH168">
            <v>90.2</v>
          </cell>
          <cell r="AI168">
            <v>89</v>
          </cell>
          <cell r="AJ168">
            <v>90.2</v>
          </cell>
          <cell r="AK168">
            <v>88.2</v>
          </cell>
          <cell r="AL168">
            <v>77.2</v>
          </cell>
          <cell r="AM168">
            <v>85.6</v>
          </cell>
          <cell r="AN168">
            <v>88.5</v>
          </cell>
          <cell r="AO168">
            <v>99.3</v>
          </cell>
          <cell r="AP168">
            <v>98.2</v>
          </cell>
        </row>
        <row r="169">
          <cell r="A169" t="str">
            <v>32</v>
          </cell>
          <cell r="D169">
            <v>87.2</v>
          </cell>
          <cell r="E169">
            <v>85.1</v>
          </cell>
          <cell r="F169">
            <v>87.1</v>
          </cell>
          <cell r="G169">
            <v>81</v>
          </cell>
          <cell r="H169">
            <v>103.3</v>
          </cell>
          <cell r="I169">
            <v>92.5</v>
          </cell>
          <cell r="J169">
            <v>93.3</v>
          </cell>
          <cell r="K169">
            <v>81.599999999999994</v>
          </cell>
          <cell r="L169">
            <v>111.2</v>
          </cell>
          <cell r="M169">
            <v>84.9</v>
          </cell>
          <cell r="N169">
            <v>95.3</v>
          </cell>
          <cell r="O169">
            <v>107.3</v>
          </cell>
          <cell r="P169">
            <v>85.2</v>
          </cell>
          <cell r="Q169">
            <v>79.900000000000006</v>
          </cell>
          <cell r="R169">
            <v>86</v>
          </cell>
          <cell r="S169">
            <v>87.3</v>
          </cell>
          <cell r="T169">
            <v>101.2</v>
          </cell>
          <cell r="U169">
            <v>101.30391173520562</v>
          </cell>
          <cell r="V169" t="str">
            <v>32</v>
          </cell>
          <cell r="Y169">
            <v>84</v>
          </cell>
          <cell r="Z169">
            <v>82.5</v>
          </cell>
          <cell r="AA169">
            <v>86.2</v>
          </cell>
          <cell r="AB169">
            <v>87.1</v>
          </cell>
          <cell r="AC169">
            <v>105.2</v>
          </cell>
          <cell r="AD169">
            <v>93.7</v>
          </cell>
          <cell r="AE169">
            <v>88.6</v>
          </cell>
          <cell r="AF169">
            <v>79.099999999999994</v>
          </cell>
          <cell r="AG169">
            <v>80.2</v>
          </cell>
          <cell r="AH169">
            <v>90.4</v>
          </cell>
          <cell r="AI169">
            <v>87.9</v>
          </cell>
          <cell r="AJ169">
            <v>95.6</v>
          </cell>
          <cell r="AK169">
            <v>89.6</v>
          </cell>
          <cell r="AL169">
            <v>75.8</v>
          </cell>
          <cell r="AM169">
            <v>83.1</v>
          </cell>
          <cell r="AN169">
            <v>89.5</v>
          </cell>
          <cell r="AO169">
            <v>99.7</v>
          </cell>
          <cell r="AP169">
            <v>98.996990972918752</v>
          </cell>
        </row>
        <row r="170">
          <cell r="A170" t="str">
            <v>33</v>
          </cell>
          <cell r="D170">
            <v>93</v>
          </cell>
          <cell r="E170">
            <v>96.9</v>
          </cell>
          <cell r="F170">
            <v>98.5</v>
          </cell>
          <cell r="G170">
            <v>81.599999999999994</v>
          </cell>
          <cell r="H170">
            <v>113.7</v>
          </cell>
          <cell r="I170">
            <v>97.9</v>
          </cell>
          <cell r="J170">
            <v>101.4</v>
          </cell>
          <cell r="K170">
            <v>85</v>
          </cell>
          <cell r="L170">
            <v>118.1</v>
          </cell>
          <cell r="M170">
            <v>96.9</v>
          </cell>
          <cell r="N170">
            <v>97.4</v>
          </cell>
          <cell r="O170">
            <v>107.9</v>
          </cell>
          <cell r="P170">
            <v>92.3</v>
          </cell>
          <cell r="Q170">
            <v>79.900000000000006</v>
          </cell>
          <cell r="R170">
            <v>82.5</v>
          </cell>
          <cell r="S170">
            <v>90.9</v>
          </cell>
          <cell r="T170">
            <v>102.3</v>
          </cell>
          <cell r="U170">
            <v>102.20661985957872</v>
          </cell>
          <cell r="V170" t="str">
            <v>33</v>
          </cell>
          <cell r="Y170">
            <v>88.6</v>
          </cell>
          <cell r="Z170">
            <v>89.2</v>
          </cell>
          <cell r="AA170">
            <v>98.1</v>
          </cell>
          <cell r="AB170">
            <v>88.7</v>
          </cell>
          <cell r="AC170">
            <v>119.7</v>
          </cell>
          <cell r="AD170">
            <v>98.1</v>
          </cell>
          <cell r="AE170">
            <v>89.9</v>
          </cell>
          <cell r="AF170">
            <v>79.5</v>
          </cell>
          <cell r="AG170">
            <v>91.8</v>
          </cell>
          <cell r="AH170">
            <v>91.9</v>
          </cell>
          <cell r="AI170">
            <v>93.6</v>
          </cell>
          <cell r="AJ170">
            <v>99.1</v>
          </cell>
          <cell r="AK170">
            <v>90.5</v>
          </cell>
          <cell r="AL170">
            <v>77.599999999999994</v>
          </cell>
          <cell r="AM170">
            <v>78.400000000000006</v>
          </cell>
          <cell r="AN170">
            <v>97.3</v>
          </cell>
          <cell r="AO170">
            <v>100.8</v>
          </cell>
          <cell r="AP170">
            <v>99.498495486459376</v>
          </cell>
        </row>
        <row r="171">
          <cell r="A171" t="str">
            <v>34</v>
          </cell>
          <cell r="D171">
            <v>90.1</v>
          </cell>
          <cell r="E171">
            <v>93.9</v>
          </cell>
          <cell r="F171">
            <v>88.8</v>
          </cell>
          <cell r="G171">
            <v>87.6</v>
          </cell>
          <cell r="H171">
            <v>108.3</v>
          </cell>
          <cell r="I171">
            <v>92.5</v>
          </cell>
          <cell r="J171">
            <v>95</v>
          </cell>
          <cell r="K171">
            <v>83.9</v>
          </cell>
          <cell r="L171">
            <v>104.5</v>
          </cell>
          <cell r="M171">
            <v>89.5</v>
          </cell>
          <cell r="N171">
            <v>98.4</v>
          </cell>
          <cell r="O171">
            <v>115.4</v>
          </cell>
          <cell r="P171">
            <v>88.5</v>
          </cell>
          <cell r="Q171">
            <v>82.7</v>
          </cell>
          <cell r="R171">
            <v>80.5</v>
          </cell>
          <cell r="S171">
            <v>89.7</v>
          </cell>
          <cell r="T171">
            <v>103.9</v>
          </cell>
          <cell r="U171">
            <v>103.34685598377283</v>
          </cell>
          <cell r="V171" t="str">
            <v>34</v>
          </cell>
          <cell r="Y171">
            <v>86.3</v>
          </cell>
          <cell r="Z171">
            <v>84.1</v>
          </cell>
          <cell r="AA171">
            <v>87.2</v>
          </cell>
          <cell r="AB171">
            <v>90.3</v>
          </cell>
          <cell r="AC171">
            <v>111.5</v>
          </cell>
          <cell r="AD171">
            <v>90.9</v>
          </cell>
          <cell r="AE171">
            <v>88.9</v>
          </cell>
          <cell r="AF171">
            <v>78.8</v>
          </cell>
          <cell r="AG171">
            <v>79.8</v>
          </cell>
          <cell r="AH171">
            <v>100.2</v>
          </cell>
          <cell r="AI171">
            <v>92.6</v>
          </cell>
          <cell r="AJ171">
            <v>108</v>
          </cell>
          <cell r="AK171">
            <v>93</v>
          </cell>
          <cell r="AL171">
            <v>79.2</v>
          </cell>
          <cell r="AM171">
            <v>76.7</v>
          </cell>
          <cell r="AN171">
            <v>94.1</v>
          </cell>
          <cell r="AO171">
            <v>102.2</v>
          </cell>
          <cell r="AP171">
            <v>100.91277890466532</v>
          </cell>
        </row>
        <row r="172">
          <cell r="A172" t="str">
            <v>35</v>
          </cell>
          <cell r="D172">
            <v>88.5</v>
          </cell>
          <cell r="E172">
            <v>81.2</v>
          </cell>
          <cell r="F172">
            <v>88.6</v>
          </cell>
          <cell r="G172">
            <v>86.7</v>
          </cell>
          <cell r="H172">
            <v>105.2</v>
          </cell>
          <cell r="I172">
            <v>88.2</v>
          </cell>
          <cell r="J172">
            <v>96.8</v>
          </cell>
          <cell r="K172">
            <v>89.1</v>
          </cell>
          <cell r="L172">
            <v>106.3</v>
          </cell>
          <cell r="M172">
            <v>106.6</v>
          </cell>
          <cell r="N172">
            <v>91.7</v>
          </cell>
          <cell r="O172">
            <v>113.6</v>
          </cell>
          <cell r="P172">
            <v>83.8</v>
          </cell>
          <cell r="Q172">
            <v>81.900000000000006</v>
          </cell>
          <cell r="R172">
            <v>78.900000000000006</v>
          </cell>
          <cell r="S172">
            <v>87</v>
          </cell>
          <cell r="T172">
            <v>101.9</v>
          </cell>
          <cell r="U172">
            <v>101.715438950555</v>
          </cell>
          <cell r="V172" t="str">
            <v>35</v>
          </cell>
          <cell r="Y172">
            <v>85.6</v>
          </cell>
          <cell r="Z172">
            <v>76.900000000000006</v>
          </cell>
          <cell r="AA172">
            <v>87.8</v>
          </cell>
          <cell r="AB172">
            <v>88.7</v>
          </cell>
          <cell r="AC172">
            <v>108.8</v>
          </cell>
          <cell r="AD172">
            <v>88.5</v>
          </cell>
          <cell r="AE172">
            <v>94.5</v>
          </cell>
          <cell r="AF172">
            <v>100.1</v>
          </cell>
          <cell r="AG172">
            <v>77.7</v>
          </cell>
          <cell r="AH172">
            <v>89</v>
          </cell>
          <cell r="AI172">
            <v>93.2</v>
          </cell>
          <cell r="AJ172">
            <v>105.5</v>
          </cell>
          <cell r="AK172">
            <v>88.7</v>
          </cell>
          <cell r="AL172">
            <v>79.599999999999994</v>
          </cell>
          <cell r="AM172">
            <v>74.2</v>
          </cell>
          <cell r="AN172">
            <v>92.4</v>
          </cell>
          <cell r="AO172">
            <v>101.1</v>
          </cell>
          <cell r="AP172">
            <v>99.798183652875892</v>
          </cell>
        </row>
        <row r="173">
          <cell r="A173" t="str">
            <v>36</v>
          </cell>
          <cell r="D173">
            <v>142.30000000000001</v>
          </cell>
          <cell r="E173">
            <v>109.3</v>
          </cell>
          <cell r="F173">
            <v>123</v>
          </cell>
          <cell r="G173">
            <v>179.3</v>
          </cell>
          <cell r="H173">
            <v>242.6</v>
          </cell>
          <cell r="I173">
            <v>118.8</v>
          </cell>
          <cell r="J173">
            <v>116.2</v>
          </cell>
          <cell r="K173">
            <v>225.9</v>
          </cell>
          <cell r="L173">
            <v>209.3</v>
          </cell>
          <cell r="M173">
            <v>136.5</v>
          </cell>
          <cell r="N173">
            <v>108.2</v>
          </cell>
          <cell r="O173">
            <v>149</v>
          </cell>
          <cell r="P173">
            <v>208.8</v>
          </cell>
          <cell r="Q173">
            <v>133.30000000000001</v>
          </cell>
          <cell r="R173">
            <v>163</v>
          </cell>
          <cell r="S173">
            <v>146.9</v>
          </cell>
          <cell r="T173">
            <v>102.9</v>
          </cell>
          <cell r="U173">
            <v>102.71903323262841</v>
          </cell>
          <cell r="V173" t="str">
            <v>36</v>
          </cell>
          <cell r="Y173">
            <v>143.80000000000001</v>
          </cell>
          <cell r="Z173">
            <v>130.69999999999999</v>
          </cell>
          <cell r="AA173">
            <v>128.1</v>
          </cell>
          <cell r="AB173">
            <v>145</v>
          </cell>
          <cell r="AC173">
            <v>275.7</v>
          </cell>
          <cell r="AD173">
            <v>115.4</v>
          </cell>
          <cell r="AE173">
            <v>99.5</v>
          </cell>
          <cell r="AF173">
            <v>175.2</v>
          </cell>
          <cell r="AG173">
            <v>134</v>
          </cell>
          <cell r="AH173">
            <v>233.7</v>
          </cell>
          <cell r="AI173">
            <v>90.6</v>
          </cell>
          <cell r="AJ173">
            <v>167.3</v>
          </cell>
          <cell r="AK173">
            <v>229.6</v>
          </cell>
          <cell r="AL173">
            <v>134.80000000000001</v>
          </cell>
          <cell r="AM173">
            <v>142.69999999999999</v>
          </cell>
          <cell r="AN173">
            <v>143.30000000000001</v>
          </cell>
          <cell r="AO173">
            <v>101.9</v>
          </cell>
          <cell r="AP173">
            <v>100.80563947633433</v>
          </cell>
        </row>
        <row r="174">
          <cell r="A174" t="str">
            <v>37</v>
          </cell>
          <cell r="D174">
            <v>116.1</v>
          </cell>
          <cell r="E174">
            <v>145.1</v>
          </cell>
          <cell r="F174">
            <v>120.8</v>
          </cell>
          <cell r="G174">
            <v>135.9</v>
          </cell>
          <cell r="H174">
            <v>107.6</v>
          </cell>
          <cell r="I174">
            <v>136.80000000000001</v>
          </cell>
          <cell r="J174">
            <v>138.19999999999999</v>
          </cell>
          <cell r="K174">
            <v>88.9</v>
          </cell>
          <cell r="L174">
            <v>150.69999999999999</v>
          </cell>
          <cell r="M174">
            <v>94.6</v>
          </cell>
          <cell r="N174">
            <v>108.2</v>
          </cell>
          <cell r="O174">
            <v>113.5</v>
          </cell>
          <cell r="P174">
            <v>88.8</v>
          </cell>
          <cell r="Q174">
            <v>105.2</v>
          </cell>
          <cell r="R174">
            <v>103.1</v>
          </cell>
          <cell r="S174">
            <v>101.6</v>
          </cell>
          <cell r="T174">
            <v>104.4</v>
          </cell>
          <cell r="U174">
            <v>104.64177598385469</v>
          </cell>
          <cell r="V174" t="str">
            <v>37</v>
          </cell>
          <cell r="Y174">
            <v>110.7</v>
          </cell>
          <cell r="Z174">
            <v>149.69999999999999</v>
          </cell>
          <cell r="AA174">
            <v>117.3</v>
          </cell>
          <cell r="AB174">
            <v>185.9</v>
          </cell>
          <cell r="AC174">
            <v>112.5</v>
          </cell>
          <cell r="AD174">
            <v>139.19999999999999</v>
          </cell>
          <cell r="AE174">
            <v>131.19999999999999</v>
          </cell>
          <cell r="AF174">
            <v>81.5</v>
          </cell>
          <cell r="AG174">
            <v>79</v>
          </cell>
          <cell r="AH174">
            <v>102.5</v>
          </cell>
          <cell r="AI174">
            <v>95.7</v>
          </cell>
          <cell r="AJ174">
            <v>105.4</v>
          </cell>
          <cell r="AK174">
            <v>97.7</v>
          </cell>
          <cell r="AL174">
            <v>97.9</v>
          </cell>
          <cell r="AM174">
            <v>103.6</v>
          </cell>
          <cell r="AN174">
            <v>104.3</v>
          </cell>
          <cell r="AO174">
            <v>102.4</v>
          </cell>
          <cell r="AP174">
            <v>101.81634712411707</v>
          </cell>
        </row>
        <row r="175">
          <cell r="A175" t="str">
            <v>38</v>
          </cell>
          <cell r="D175">
            <v>92.7</v>
          </cell>
          <cell r="E175">
            <v>93.2</v>
          </cell>
          <cell r="F175">
            <v>96.6</v>
          </cell>
          <cell r="G175">
            <v>82.3</v>
          </cell>
          <cell r="H175">
            <v>109.5</v>
          </cell>
          <cell r="I175">
            <v>88.1</v>
          </cell>
          <cell r="J175">
            <v>99.2</v>
          </cell>
          <cell r="K175">
            <v>81.7</v>
          </cell>
          <cell r="L175">
            <v>131.5</v>
          </cell>
          <cell r="M175">
            <v>77.599999999999994</v>
          </cell>
          <cell r="N175">
            <v>103.3</v>
          </cell>
          <cell r="O175">
            <v>112.9</v>
          </cell>
          <cell r="P175">
            <v>86.3</v>
          </cell>
          <cell r="Q175">
            <v>87.8</v>
          </cell>
          <cell r="R175">
            <v>74.3</v>
          </cell>
          <cell r="S175">
            <v>91.9</v>
          </cell>
          <cell r="T175">
            <v>103.1</v>
          </cell>
          <cell r="U175">
            <v>103.4274193548387</v>
          </cell>
          <cell r="V175" t="str">
            <v>38</v>
          </cell>
          <cell r="Y175">
            <v>89</v>
          </cell>
          <cell r="Z175">
            <v>80.5</v>
          </cell>
          <cell r="AA175">
            <v>92</v>
          </cell>
          <cell r="AB175">
            <v>87.9</v>
          </cell>
          <cell r="AC175">
            <v>111.8</v>
          </cell>
          <cell r="AD175">
            <v>89.6</v>
          </cell>
          <cell r="AE175">
            <v>94</v>
          </cell>
          <cell r="AF175">
            <v>80.900000000000006</v>
          </cell>
          <cell r="AG175">
            <v>78.900000000000006</v>
          </cell>
          <cell r="AH175">
            <v>91.8</v>
          </cell>
          <cell r="AI175">
            <v>89.9</v>
          </cell>
          <cell r="AJ175">
            <v>104.4</v>
          </cell>
          <cell r="AK175">
            <v>96.8</v>
          </cell>
          <cell r="AL175">
            <v>83.7</v>
          </cell>
          <cell r="AM175">
            <v>70.7</v>
          </cell>
          <cell r="AN175">
            <v>94</v>
          </cell>
          <cell r="AO175">
            <v>100.9</v>
          </cell>
          <cell r="AP175">
            <v>100.20161290322579</v>
          </cell>
        </row>
        <row r="176">
          <cell r="A176" t="str">
            <v>39</v>
          </cell>
          <cell r="D176">
            <v>88.1</v>
          </cell>
          <cell r="E176">
            <v>79.7</v>
          </cell>
          <cell r="F176">
            <v>91.3</v>
          </cell>
          <cell r="G176">
            <v>82.3</v>
          </cell>
          <cell r="H176">
            <v>106.7</v>
          </cell>
          <cell r="I176">
            <v>85.7</v>
          </cell>
          <cell r="J176">
            <v>94.6</v>
          </cell>
          <cell r="K176">
            <v>80</v>
          </cell>
          <cell r="L176">
            <v>122.8</v>
          </cell>
          <cell r="M176">
            <v>77.2</v>
          </cell>
          <cell r="N176">
            <v>95.6</v>
          </cell>
          <cell r="O176">
            <v>111.2</v>
          </cell>
          <cell r="P176">
            <v>81.5</v>
          </cell>
          <cell r="Q176">
            <v>83.1</v>
          </cell>
          <cell r="R176">
            <v>75.099999999999994</v>
          </cell>
          <cell r="S176">
            <v>91.8</v>
          </cell>
          <cell r="T176">
            <v>102.7</v>
          </cell>
          <cell r="U176">
            <v>102.79720279720281</v>
          </cell>
          <cell r="V176" t="str">
            <v>39</v>
          </cell>
          <cell r="Y176">
            <v>83.7</v>
          </cell>
          <cell r="Z176">
            <v>77.099999999999994</v>
          </cell>
          <cell r="AA176">
            <v>86.7</v>
          </cell>
          <cell r="AB176">
            <v>88.7</v>
          </cell>
          <cell r="AC176">
            <v>109.3</v>
          </cell>
          <cell r="AD176">
            <v>87</v>
          </cell>
          <cell r="AE176">
            <v>83.1</v>
          </cell>
          <cell r="AF176">
            <v>79.099999999999994</v>
          </cell>
          <cell r="AG176">
            <v>77.3</v>
          </cell>
          <cell r="AH176">
            <v>91.1</v>
          </cell>
          <cell r="AI176">
            <v>80.3</v>
          </cell>
          <cell r="AJ176">
            <v>102.4</v>
          </cell>
          <cell r="AK176">
            <v>87.7</v>
          </cell>
          <cell r="AL176">
            <v>78</v>
          </cell>
          <cell r="AM176">
            <v>70.900000000000006</v>
          </cell>
          <cell r="AN176">
            <v>92.1</v>
          </cell>
          <cell r="AO176">
            <v>100.2</v>
          </cell>
          <cell r="AP176">
            <v>99.300699300699307</v>
          </cell>
        </row>
        <row r="177">
          <cell r="A177" t="str">
            <v>310</v>
          </cell>
          <cell r="D177">
            <v>89.3</v>
          </cell>
          <cell r="E177">
            <v>85.5</v>
          </cell>
          <cell r="F177">
            <v>91.8</v>
          </cell>
          <cell r="G177">
            <v>88.1</v>
          </cell>
          <cell r="H177">
            <v>113.2</v>
          </cell>
          <cell r="I177">
            <v>83.3</v>
          </cell>
          <cell r="J177">
            <v>94.3</v>
          </cell>
          <cell r="K177">
            <v>81</v>
          </cell>
          <cell r="L177">
            <v>118.9</v>
          </cell>
          <cell r="M177">
            <v>80.400000000000006</v>
          </cell>
          <cell r="N177">
            <v>106.3</v>
          </cell>
          <cell r="O177">
            <v>114.3</v>
          </cell>
          <cell r="P177">
            <v>84.6</v>
          </cell>
          <cell r="Q177">
            <v>83.8</v>
          </cell>
          <cell r="R177">
            <v>78.900000000000006</v>
          </cell>
          <cell r="S177">
            <v>88.5</v>
          </cell>
          <cell r="T177">
            <v>103.5</v>
          </cell>
          <cell r="U177">
            <v>103.40681362725452</v>
          </cell>
          <cell r="V177" t="str">
            <v>310</v>
          </cell>
          <cell r="Y177">
            <v>85.3</v>
          </cell>
          <cell r="Z177">
            <v>80.400000000000006</v>
          </cell>
          <cell r="AA177">
            <v>87.9</v>
          </cell>
          <cell r="AB177">
            <v>89</v>
          </cell>
          <cell r="AC177">
            <v>118.1</v>
          </cell>
          <cell r="AD177">
            <v>83.5</v>
          </cell>
          <cell r="AE177">
            <v>83.8</v>
          </cell>
          <cell r="AF177">
            <v>79.5</v>
          </cell>
          <cell r="AG177">
            <v>80.7</v>
          </cell>
          <cell r="AH177">
            <v>97</v>
          </cell>
          <cell r="AI177">
            <v>88.6</v>
          </cell>
          <cell r="AJ177">
            <v>105.3</v>
          </cell>
          <cell r="AK177">
            <v>93.5</v>
          </cell>
          <cell r="AL177">
            <v>79.2</v>
          </cell>
          <cell r="AM177">
            <v>74</v>
          </cell>
          <cell r="AN177">
            <v>94.3</v>
          </cell>
          <cell r="AO177">
            <v>101.5</v>
          </cell>
          <cell r="AP177">
            <v>100.40080160320642</v>
          </cell>
        </row>
        <row r="178">
          <cell r="A178" t="str">
            <v>311</v>
          </cell>
          <cell r="D178">
            <v>93.5</v>
          </cell>
          <cell r="E178">
            <v>90.7</v>
          </cell>
          <cell r="F178">
            <v>102</v>
          </cell>
          <cell r="G178">
            <v>88.2</v>
          </cell>
          <cell r="H178">
            <v>110.4</v>
          </cell>
          <cell r="I178">
            <v>95.8</v>
          </cell>
          <cell r="J178">
            <v>97.4</v>
          </cell>
          <cell r="K178">
            <v>81.099999999999994</v>
          </cell>
          <cell r="L178">
            <v>198.6</v>
          </cell>
          <cell r="M178">
            <v>80.400000000000006</v>
          </cell>
          <cell r="N178">
            <v>105.8</v>
          </cell>
          <cell r="O178">
            <v>126.5</v>
          </cell>
          <cell r="P178">
            <v>83.1</v>
          </cell>
          <cell r="Q178">
            <v>82.9</v>
          </cell>
          <cell r="R178">
            <v>78.900000000000006</v>
          </cell>
          <cell r="S178">
            <v>96.8</v>
          </cell>
          <cell r="T178">
            <v>103.7</v>
          </cell>
          <cell r="U178">
            <v>103.60360360360359</v>
          </cell>
          <cell r="V178" t="str">
            <v>311</v>
          </cell>
          <cell r="Y178">
            <v>88.5</v>
          </cell>
          <cell r="Z178">
            <v>85.1</v>
          </cell>
          <cell r="AA178">
            <v>99.7</v>
          </cell>
          <cell r="AB178">
            <v>89.5</v>
          </cell>
          <cell r="AC178">
            <v>112.9</v>
          </cell>
          <cell r="AD178">
            <v>92</v>
          </cell>
          <cell r="AE178">
            <v>81.400000000000006</v>
          </cell>
          <cell r="AF178">
            <v>80.3</v>
          </cell>
          <cell r="AG178">
            <v>100.8</v>
          </cell>
          <cell r="AH178">
            <v>100.1</v>
          </cell>
          <cell r="AI178">
            <v>90.4</v>
          </cell>
          <cell r="AJ178" t="str">
            <v>x</v>
          </cell>
          <cell r="AK178">
            <v>87.9</v>
          </cell>
          <cell r="AL178">
            <v>78.5</v>
          </cell>
          <cell r="AM178">
            <v>74.8</v>
          </cell>
          <cell r="AN178">
            <v>101.2</v>
          </cell>
          <cell r="AO178">
            <v>100.9</v>
          </cell>
          <cell r="AP178">
            <v>99.399399399399385</v>
          </cell>
        </row>
        <row r="179">
          <cell r="A179" t="str">
            <v>312</v>
          </cell>
          <cell r="D179">
            <v>173.5</v>
          </cell>
          <cell r="E179">
            <v>162.19999999999999</v>
          </cell>
          <cell r="F179">
            <v>181</v>
          </cell>
          <cell r="G179">
            <v>257.10000000000002</v>
          </cell>
          <cell r="H179">
            <v>300.2</v>
          </cell>
          <cell r="I179">
            <v>151.69999999999999</v>
          </cell>
          <cell r="J179">
            <v>146.9</v>
          </cell>
          <cell r="K179">
            <v>221.6</v>
          </cell>
          <cell r="L179">
            <v>240.9</v>
          </cell>
          <cell r="M179">
            <v>180.2</v>
          </cell>
          <cell r="N179">
            <v>112.3</v>
          </cell>
          <cell r="O179">
            <v>162.9</v>
          </cell>
          <cell r="P179">
            <v>220.3</v>
          </cell>
          <cell r="Q179">
            <v>155.4</v>
          </cell>
          <cell r="R179">
            <v>221.4</v>
          </cell>
          <cell r="S179">
            <v>154.80000000000001</v>
          </cell>
          <cell r="T179">
            <v>103.2</v>
          </cell>
          <cell r="U179">
            <v>103.003003003003</v>
          </cell>
          <cell r="V179" t="str">
            <v>312</v>
          </cell>
          <cell r="Y179">
            <v>172.2</v>
          </cell>
          <cell r="Z179">
            <v>190.8</v>
          </cell>
          <cell r="AA179">
            <v>182.4</v>
          </cell>
          <cell r="AB179">
            <v>284.2</v>
          </cell>
          <cell r="AC179">
            <v>334.4</v>
          </cell>
          <cell r="AD179">
            <v>151.4</v>
          </cell>
          <cell r="AE179">
            <v>123.3</v>
          </cell>
          <cell r="AF179">
            <v>186.8</v>
          </cell>
          <cell r="AG179">
            <v>136.6</v>
          </cell>
          <cell r="AH179">
            <v>245</v>
          </cell>
          <cell r="AI179">
            <v>97.8</v>
          </cell>
          <cell r="AJ179">
            <v>178.7</v>
          </cell>
          <cell r="AK179">
            <v>229.8</v>
          </cell>
          <cell r="AL179">
            <v>149.69999999999999</v>
          </cell>
          <cell r="AM179">
            <v>200.7</v>
          </cell>
          <cell r="AN179">
            <v>149.19999999999999</v>
          </cell>
          <cell r="AO179">
            <v>100.5</v>
          </cell>
          <cell r="AP179">
            <v>99.399399399399385</v>
          </cell>
        </row>
        <row r="180">
          <cell r="A180" t="str">
            <v>41</v>
          </cell>
          <cell r="D180">
            <v>89.2</v>
          </cell>
          <cell r="E180">
            <v>79.900000000000006</v>
          </cell>
          <cell r="F180">
            <v>94.3</v>
          </cell>
          <cell r="G180">
            <v>88.8</v>
          </cell>
          <cell r="H180">
            <v>116.9</v>
          </cell>
          <cell r="I180">
            <v>81.7</v>
          </cell>
          <cell r="J180">
            <v>99.4</v>
          </cell>
          <cell r="K180">
            <v>76</v>
          </cell>
          <cell r="L180">
            <v>129.5</v>
          </cell>
          <cell r="M180">
            <v>79.400000000000006</v>
          </cell>
          <cell r="N180">
            <v>110.9</v>
          </cell>
          <cell r="O180">
            <v>85.8</v>
          </cell>
          <cell r="P180">
            <v>91.4</v>
          </cell>
          <cell r="Q180">
            <v>82.2</v>
          </cell>
          <cell r="R180">
            <v>80.900000000000006</v>
          </cell>
          <cell r="S180">
            <v>84</v>
          </cell>
          <cell r="T180">
            <v>103.1</v>
          </cell>
          <cell r="U180">
            <v>102.69461077844311</v>
          </cell>
          <cell r="V180" t="str">
            <v>41</v>
          </cell>
          <cell r="Y180">
            <v>84.9</v>
          </cell>
          <cell r="Z180">
            <v>70.8</v>
          </cell>
          <cell r="AA180">
            <v>92.5</v>
          </cell>
          <cell r="AB180">
            <v>83.3</v>
          </cell>
          <cell r="AC180">
            <v>124.1</v>
          </cell>
          <cell r="AD180">
            <v>82.8</v>
          </cell>
          <cell r="AE180">
            <v>87.9</v>
          </cell>
          <cell r="AF180">
            <v>93.2</v>
          </cell>
          <cell r="AG180" t="str">
            <v>x</v>
          </cell>
          <cell r="AH180">
            <v>92.4</v>
          </cell>
          <cell r="AI180">
            <v>82.3</v>
          </cell>
          <cell r="AJ180">
            <v>62.3</v>
          </cell>
          <cell r="AK180">
            <v>95.1</v>
          </cell>
          <cell r="AL180">
            <v>75.7</v>
          </cell>
          <cell r="AM180">
            <v>79.3</v>
          </cell>
          <cell r="AN180">
            <v>92.9</v>
          </cell>
          <cell r="AO180">
            <v>100.4</v>
          </cell>
          <cell r="AP180">
            <v>98.802395209580837</v>
          </cell>
        </row>
        <row r="181">
          <cell r="A181" t="str">
            <v>42</v>
          </cell>
          <cell r="D181">
            <v>87.8</v>
          </cell>
          <cell r="E181">
            <v>83.5</v>
          </cell>
          <cell r="F181">
            <v>94.7</v>
          </cell>
          <cell r="G181">
            <v>90.3</v>
          </cell>
          <cell r="H181">
            <v>117.7</v>
          </cell>
          <cell r="I181">
            <v>73.900000000000006</v>
          </cell>
          <cell r="J181">
            <v>96.2</v>
          </cell>
          <cell r="K181">
            <v>74.8</v>
          </cell>
          <cell r="L181">
            <v>122.4</v>
          </cell>
          <cell r="M181">
            <v>81</v>
          </cell>
          <cell r="N181">
            <v>100.2</v>
          </cell>
          <cell r="O181">
            <v>87.4</v>
          </cell>
          <cell r="P181">
            <v>91.7</v>
          </cell>
          <cell r="Q181">
            <v>80.900000000000006</v>
          </cell>
          <cell r="R181">
            <v>79.8</v>
          </cell>
          <cell r="S181">
            <v>80.599999999999994</v>
          </cell>
          <cell r="T181">
            <v>102.4</v>
          </cell>
          <cell r="U181">
            <v>102</v>
          </cell>
          <cell r="V181" t="str">
            <v>42</v>
          </cell>
          <cell r="Y181">
            <v>83.8</v>
          </cell>
          <cell r="Z181">
            <v>80.3</v>
          </cell>
          <cell r="AA181">
            <v>92.4</v>
          </cell>
          <cell r="AB181">
            <v>87.5</v>
          </cell>
          <cell r="AC181">
            <v>125.4</v>
          </cell>
          <cell r="AD181">
            <v>71.7</v>
          </cell>
          <cell r="AE181">
            <v>78.7</v>
          </cell>
          <cell r="AF181">
            <v>93.4</v>
          </cell>
          <cell r="AG181">
            <v>101.7</v>
          </cell>
          <cell r="AH181">
            <v>93.1</v>
          </cell>
          <cell r="AI181">
            <v>78.8</v>
          </cell>
          <cell r="AJ181">
            <v>71.2</v>
          </cell>
          <cell r="AK181">
            <v>95.3</v>
          </cell>
          <cell r="AL181">
            <v>75.8</v>
          </cell>
          <cell r="AM181">
            <v>76.599999999999994</v>
          </cell>
          <cell r="AN181">
            <v>89.3</v>
          </cell>
          <cell r="AO181">
            <v>99.5</v>
          </cell>
          <cell r="AP181">
            <v>98.1</v>
          </cell>
        </row>
        <row r="182">
          <cell r="A182" t="str">
            <v>43</v>
          </cell>
          <cell r="D182">
            <v>92.2</v>
          </cell>
          <cell r="E182">
            <v>83.3</v>
          </cell>
          <cell r="F182">
            <v>98.9</v>
          </cell>
          <cell r="G182">
            <v>89</v>
          </cell>
          <cell r="H182">
            <v>143.80000000000001</v>
          </cell>
          <cell r="I182">
            <v>86.7</v>
          </cell>
          <cell r="J182">
            <v>103.3</v>
          </cell>
          <cell r="K182">
            <v>77.2</v>
          </cell>
          <cell r="L182">
            <v>123.6</v>
          </cell>
          <cell r="M182">
            <v>81.3</v>
          </cell>
          <cell r="N182">
            <v>106.7</v>
          </cell>
          <cell r="O182">
            <v>89.7</v>
          </cell>
          <cell r="P182">
            <v>89.4</v>
          </cell>
          <cell r="Q182">
            <v>85.3</v>
          </cell>
          <cell r="R182">
            <v>77.099999999999994</v>
          </cell>
          <cell r="S182">
            <v>86.7</v>
          </cell>
          <cell r="T182">
            <v>103.3</v>
          </cell>
          <cell r="U182">
            <v>102.7</v>
          </cell>
          <cell r="V182" t="str">
            <v>43</v>
          </cell>
          <cell r="Y182">
            <v>87.8</v>
          </cell>
          <cell r="Z182">
            <v>78.900000000000006</v>
          </cell>
          <cell r="AA182">
            <v>97</v>
          </cell>
          <cell r="AB182">
            <v>85.2</v>
          </cell>
          <cell r="AC182">
            <v>158.9</v>
          </cell>
          <cell r="AD182">
            <v>90.8</v>
          </cell>
          <cell r="AE182">
            <v>82.5</v>
          </cell>
          <cell r="AF182">
            <v>92.9</v>
          </cell>
          <cell r="AG182">
            <v>102.8</v>
          </cell>
          <cell r="AH182">
            <v>93.3</v>
          </cell>
          <cell r="AI182">
            <v>88.7</v>
          </cell>
          <cell r="AJ182">
            <v>66.3</v>
          </cell>
          <cell r="AK182">
            <v>92</v>
          </cell>
          <cell r="AL182">
            <v>78</v>
          </cell>
          <cell r="AM182">
            <v>72.8</v>
          </cell>
          <cell r="AN182">
            <v>95.1</v>
          </cell>
          <cell r="AO182">
            <v>100.7</v>
          </cell>
          <cell r="AP182">
            <v>98.9</v>
          </cell>
        </row>
        <row r="183">
          <cell r="A183" t="str">
            <v>44</v>
          </cell>
          <cell r="D183">
            <v>91.9</v>
          </cell>
          <cell r="E183">
            <v>102.7</v>
          </cell>
          <cell r="F183">
            <v>101.4</v>
          </cell>
          <cell r="G183">
            <v>90.5</v>
          </cell>
          <cell r="H183">
            <v>121.4</v>
          </cell>
          <cell r="I183">
            <v>82.5</v>
          </cell>
          <cell r="J183">
            <v>97</v>
          </cell>
          <cell r="K183">
            <v>74.5</v>
          </cell>
          <cell r="L183">
            <v>122.6</v>
          </cell>
          <cell r="M183">
            <v>82</v>
          </cell>
          <cell r="N183">
            <v>106</v>
          </cell>
          <cell r="O183">
            <v>95</v>
          </cell>
          <cell r="P183">
            <v>91.8</v>
          </cell>
          <cell r="Q183">
            <v>83.4</v>
          </cell>
          <cell r="R183">
            <v>76.8</v>
          </cell>
          <cell r="S183">
            <v>81</v>
          </cell>
          <cell r="T183">
            <v>103.4</v>
          </cell>
          <cell r="U183">
            <v>102.6</v>
          </cell>
          <cell r="V183" t="str">
            <v>44</v>
          </cell>
          <cell r="Y183">
            <v>87.1</v>
          </cell>
          <cell r="Z183">
            <v>72.599999999999994</v>
          </cell>
          <cell r="AA183">
            <v>100.5</v>
          </cell>
          <cell r="AB183">
            <v>86.3</v>
          </cell>
          <cell r="AC183">
            <v>129.69999999999999</v>
          </cell>
          <cell r="AD183">
            <v>84.6</v>
          </cell>
          <cell r="AE183">
            <v>76.5</v>
          </cell>
          <cell r="AF183">
            <v>95.1</v>
          </cell>
          <cell r="AG183">
            <v>96.5</v>
          </cell>
          <cell r="AH183">
            <v>97.9</v>
          </cell>
          <cell r="AI183">
            <v>87.4</v>
          </cell>
          <cell r="AJ183" t="str">
            <v>x</v>
          </cell>
          <cell r="AK183">
            <v>98.4</v>
          </cell>
          <cell r="AL183">
            <v>78.7</v>
          </cell>
          <cell r="AM183">
            <v>70.5</v>
          </cell>
          <cell r="AN183">
            <v>89</v>
          </cell>
          <cell r="AO183">
            <v>101.9</v>
          </cell>
          <cell r="AP183">
            <v>99.9</v>
          </cell>
        </row>
        <row r="184">
          <cell r="A184" t="str">
            <v>45</v>
          </cell>
          <cell r="D184">
            <v>87.9</v>
          </cell>
          <cell r="E184">
            <v>75.900000000000006</v>
          </cell>
          <cell r="F184">
            <v>91.8</v>
          </cell>
          <cell r="G184">
            <v>87</v>
          </cell>
          <cell r="H184">
            <v>120</v>
          </cell>
          <cell r="I184">
            <v>78.099999999999994</v>
          </cell>
          <cell r="J184">
            <v>98.1</v>
          </cell>
          <cell r="K184">
            <v>73.8</v>
          </cell>
          <cell r="L184">
            <v>127.4</v>
          </cell>
          <cell r="M184">
            <v>93.6</v>
          </cell>
          <cell r="N184">
            <v>106.1</v>
          </cell>
          <cell r="O184">
            <v>93.1</v>
          </cell>
          <cell r="P184">
            <v>88.3</v>
          </cell>
          <cell r="Q184">
            <v>82</v>
          </cell>
          <cell r="R184">
            <v>75.599999999999994</v>
          </cell>
          <cell r="S184">
            <v>82.8</v>
          </cell>
          <cell r="T184">
            <v>101.7</v>
          </cell>
          <cell r="U184">
            <v>101.6</v>
          </cell>
          <cell r="V184" t="str">
            <v>45</v>
          </cell>
          <cell r="Y184">
            <v>83.9</v>
          </cell>
          <cell r="Z184">
            <v>66.099999999999994</v>
          </cell>
          <cell r="AA184">
            <v>89</v>
          </cell>
          <cell r="AB184">
            <v>83.2</v>
          </cell>
          <cell r="AC184">
            <v>128.1</v>
          </cell>
          <cell r="AD184">
            <v>78.099999999999994</v>
          </cell>
          <cell r="AE184">
            <v>81.3</v>
          </cell>
          <cell r="AF184">
            <v>94.5</v>
          </cell>
          <cell r="AG184">
            <v>95.9</v>
          </cell>
          <cell r="AH184">
            <v>92.3</v>
          </cell>
          <cell r="AI184">
            <v>92.8</v>
          </cell>
          <cell r="AJ184">
            <v>72</v>
          </cell>
          <cell r="AK184">
            <v>97</v>
          </cell>
          <cell r="AL184">
            <v>76.5</v>
          </cell>
          <cell r="AM184">
            <v>70.3</v>
          </cell>
          <cell r="AN184">
            <v>92.1</v>
          </cell>
          <cell r="AO184">
            <v>99.8</v>
          </cell>
          <cell r="AP184">
            <v>98.5</v>
          </cell>
        </row>
        <row r="185">
          <cell r="A185" t="str">
            <v>46</v>
          </cell>
          <cell r="D185">
            <v>146.80000000000001</v>
          </cell>
          <cell r="E185">
            <v>109.5</v>
          </cell>
          <cell r="F185">
            <v>147.1</v>
          </cell>
          <cell r="G185">
            <v>229.2</v>
          </cell>
          <cell r="H185">
            <v>286.10000000000002</v>
          </cell>
          <cell r="I185">
            <v>88.2</v>
          </cell>
          <cell r="J185">
            <v>139</v>
          </cell>
          <cell r="K185">
            <v>131</v>
          </cell>
          <cell r="L185">
            <v>165.8</v>
          </cell>
          <cell r="M185">
            <v>153.69999999999999</v>
          </cell>
          <cell r="N185">
            <v>110.7</v>
          </cell>
          <cell r="O185">
            <v>135.4</v>
          </cell>
          <cell r="P185">
            <v>217</v>
          </cell>
          <cell r="Q185">
            <v>144.9</v>
          </cell>
          <cell r="R185">
            <v>176.6</v>
          </cell>
          <cell r="S185">
            <v>109.8</v>
          </cell>
          <cell r="T185">
            <v>103.1</v>
          </cell>
          <cell r="U185">
            <v>103.1</v>
          </cell>
          <cell r="V185" t="str">
            <v>46</v>
          </cell>
          <cell r="Y185">
            <v>155.6</v>
          </cell>
          <cell r="Z185">
            <v>148.4</v>
          </cell>
          <cell r="AA185">
            <v>155.5</v>
          </cell>
          <cell r="AB185">
            <v>215.6</v>
          </cell>
          <cell r="AC185">
            <v>340</v>
          </cell>
          <cell r="AD185">
            <v>90.3</v>
          </cell>
          <cell r="AE185">
            <v>85.5</v>
          </cell>
          <cell r="AF185">
            <v>175.9</v>
          </cell>
          <cell r="AG185">
            <v>196.7</v>
          </cell>
          <cell r="AH185">
            <v>208.5</v>
          </cell>
          <cell r="AI185">
            <v>90.6</v>
          </cell>
          <cell r="AJ185">
            <v>127.1</v>
          </cell>
          <cell r="AK185">
            <v>266.10000000000002</v>
          </cell>
          <cell r="AL185">
            <v>146.6</v>
          </cell>
          <cell r="AM185">
            <v>139.6</v>
          </cell>
          <cell r="AN185">
            <v>123.2</v>
          </cell>
          <cell r="AO185">
            <v>101.4</v>
          </cell>
          <cell r="AP185">
            <v>100</v>
          </cell>
        </row>
        <row r="186">
          <cell r="A186" t="str">
            <v>47</v>
          </cell>
          <cell r="D186">
            <v>106.1</v>
          </cell>
          <cell r="E186">
            <v>105</v>
          </cell>
          <cell r="F186">
            <v>126.8</v>
          </cell>
          <cell r="G186">
            <v>103.5</v>
          </cell>
          <cell r="H186">
            <v>116.9</v>
          </cell>
          <cell r="I186">
            <v>134.80000000000001</v>
          </cell>
          <cell r="J186">
            <v>112.9</v>
          </cell>
          <cell r="K186">
            <v>81.2</v>
          </cell>
          <cell r="L186">
            <v>126.2</v>
          </cell>
          <cell r="M186">
            <v>85.9</v>
          </cell>
          <cell r="N186">
            <v>112</v>
          </cell>
          <cell r="O186">
            <v>92.5</v>
          </cell>
          <cell r="P186">
            <v>86.8</v>
          </cell>
          <cell r="Q186">
            <v>97.6</v>
          </cell>
          <cell r="R186">
            <v>101.5</v>
          </cell>
          <cell r="S186">
            <v>97</v>
          </cell>
          <cell r="T186">
            <v>99.1</v>
          </cell>
          <cell r="U186">
            <v>98.9</v>
          </cell>
          <cell r="V186" t="str">
            <v>47</v>
          </cell>
          <cell r="Y186">
            <v>100.7</v>
          </cell>
          <cell r="Z186">
            <v>76.400000000000006</v>
          </cell>
          <cell r="AA186">
            <v>125.1</v>
          </cell>
          <cell r="AB186">
            <v>103.1</v>
          </cell>
          <cell r="AC186">
            <v>122.8</v>
          </cell>
          <cell r="AD186">
            <v>117.2</v>
          </cell>
          <cell r="AE186">
            <v>103.3</v>
          </cell>
          <cell r="AF186">
            <v>92.7</v>
          </cell>
          <cell r="AG186">
            <v>119.7</v>
          </cell>
          <cell r="AH186">
            <v>120</v>
          </cell>
          <cell r="AI186">
            <v>91</v>
          </cell>
          <cell r="AJ186">
            <v>73.3</v>
          </cell>
          <cell r="AK186">
            <v>98.5</v>
          </cell>
          <cell r="AL186">
            <v>84</v>
          </cell>
          <cell r="AM186">
            <v>101.4</v>
          </cell>
          <cell r="AN186">
            <v>109.9</v>
          </cell>
          <cell r="AO186">
            <v>100.1</v>
          </cell>
          <cell r="AP186">
            <v>98.7</v>
          </cell>
        </row>
        <row r="187">
          <cell r="A187" t="str">
            <v>48</v>
          </cell>
          <cell r="D187">
            <v>91.8</v>
          </cell>
          <cell r="E187">
            <v>96.6</v>
          </cell>
          <cell r="F187">
            <v>102.2</v>
          </cell>
          <cell r="G187">
            <v>87.2</v>
          </cell>
          <cell r="H187">
            <v>119.3</v>
          </cell>
          <cell r="I187">
            <v>92.1</v>
          </cell>
          <cell r="J187">
            <v>97</v>
          </cell>
          <cell r="K187">
            <v>79.900000000000006</v>
          </cell>
          <cell r="L187">
            <v>99.8</v>
          </cell>
          <cell r="M187">
            <v>79.599999999999994</v>
          </cell>
          <cell r="N187">
            <v>117.3</v>
          </cell>
          <cell r="O187">
            <v>85.8</v>
          </cell>
          <cell r="P187">
            <v>81.599999999999994</v>
          </cell>
          <cell r="Q187">
            <v>87.1</v>
          </cell>
          <cell r="R187">
            <v>76.7</v>
          </cell>
          <cell r="S187">
            <v>80.8</v>
          </cell>
          <cell r="T187">
            <v>100.8</v>
          </cell>
          <cell r="U187">
            <v>99.9</v>
          </cell>
          <cell r="V187" t="str">
            <v>48</v>
          </cell>
          <cell r="Y187">
            <v>90.2</v>
          </cell>
          <cell r="Z187">
            <v>79.3</v>
          </cell>
          <cell r="AA187">
            <v>99.4</v>
          </cell>
          <cell r="AB187">
            <v>83.4</v>
          </cell>
          <cell r="AC187">
            <v>123.3</v>
          </cell>
          <cell r="AD187">
            <v>104.3</v>
          </cell>
          <cell r="AE187">
            <v>81.5</v>
          </cell>
          <cell r="AF187">
            <v>93.6</v>
          </cell>
          <cell r="AG187" t="str">
            <v>x</v>
          </cell>
          <cell r="AH187">
            <v>94.2</v>
          </cell>
          <cell r="AI187">
            <v>99.4</v>
          </cell>
          <cell r="AJ187">
            <v>74.2</v>
          </cell>
          <cell r="AK187">
            <v>92.2</v>
          </cell>
          <cell r="AL187">
            <v>84.1</v>
          </cell>
          <cell r="AM187">
            <v>71.099999999999994</v>
          </cell>
          <cell r="AN187">
            <v>94.8</v>
          </cell>
          <cell r="AO187">
            <v>101.9</v>
          </cell>
          <cell r="AP187">
            <v>99.5</v>
          </cell>
        </row>
        <row r="188">
          <cell r="A188" t="str">
            <v>49</v>
          </cell>
          <cell r="D188">
            <v>85.1</v>
          </cell>
          <cell r="E188">
            <v>75.3</v>
          </cell>
          <cell r="F188">
            <v>92.5</v>
          </cell>
          <cell r="G188">
            <v>100.6</v>
          </cell>
          <cell r="H188">
            <v>118.1</v>
          </cell>
          <cell r="I188">
            <v>81.3</v>
          </cell>
          <cell r="J188">
            <v>89.5</v>
          </cell>
          <cell r="K188">
            <v>81.400000000000006</v>
          </cell>
          <cell r="L188">
            <v>92.9</v>
          </cell>
          <cell r="M188">
            <v>77.599999999999994</v>
          </cell>
          <cell r="N188">
            <v>102.8</v>
          </cell>
          <cell r="O188">
            <v>80.400000000000006</v>
          </cell>
          <cell r="P188">
            <v>82.3</v>
          </cell>
          <cell r="Q188">
            <v>81.8</v>
          </cell>
          <cell r="R188">
            <v>74.900000000000006</v>
          </cell>
          <cell r="S188">
            <v>77.8</v>
          </cell>
          <cell r="T188">
            <v>99.2</v>
          </cell>
          <cell r="U188">
            <v>98.6</v>
          </cell>
          <cell r="V188" t="str">
            <v>49</v>
          </cell>
          <cell r="Y188">
            <v>83.6</v>
          </cell>
          <cell r="Z188">
            <v>68.400000000000006</v>
          </cell>
          <cell r="AA188">
            <v>90.5</v>
          </cell>
          <cell r="AB188">
            <v>87.9</v>
          </cell>
          <cell r="AC188">
            <v>123.6</v>
          </cell>
          <cell r="AD188">
            <v>87.9</v>
          </cell>
          <cell r="AE188">
            <v>74.400000000000006</v>
          </cell>
          <cell r="AF188">
            <v>92.3</v>
          </cell>
          <cell r="AG188">
            <v>93.8</v>
          </cell>
          <cell r="AH188">
            <v>93.2</v>
          </cell>
          <cell r="AI188">
            <v>83.3</v>
          </cell>
          <cell r="AJ188" t="str">
            <v>x</v>
          </cell>
          <cell r="AK188">
            <v>93.6</v>
          </cell>
          <cell r="AL188">
            <v>77.400000000000006</v>
          </cell>
          <cell r="AM188">
            <v>69</v>
          </cell>
          <cell r="AN188">
            <v>89.6</v>
          </cell>
          <cell r="AO188">
            <v>100</v>
          </cell>
          <cell r="AP188">
            <v>98.7</v>
          </cell>
        </row>
        <row r="189">
          <cell r="A189" t="str">
            <v>410</v>
          </cell>
          <cell r="D189">
            <v>85.4</v>
          </cell>
          <cell r="E189">
            <v>78.400000000000006</v>
          </cell>
          <cell r="F189">
            <v>94</v>
          </cell>
          <cell r="G189">
            <v>91.6</v>
          </cell>
          <cell r="H189">
            <v>117.9</v>
          </cell>
          <cell r="I189">
            <v>82.9</v>
          </cell>
          <cell r="J189">
            <v>89.9</v>
          </cell>
          <cell r="K189">
            <v>81.900000000000006</v>
          </cell>
          <cell r="L189">
            <v>96</v>
          </cell>
          <cell r="M189">
            <v>76.099999999999994</v>
          </cell>
          <cell r="N189">
            <v>105.2</v>
          </cell>
          <cell r="O189">
            <v>84.8</v>
          </cell>
          <cell r="P189">
            <v>81.5</v>
          </cell>
          <cell r="Q189">
            <v>81</v>
          </cell>
          <cell r="R189">
            <v>76.7</v>
          </cell>
          <cell r="S189">
            <v>76.2</v>
          </cell>
          <cell r="T189">
            <v>99.4</v>
          </cell>
          <cell r="U189">
            <v>98.5</v>
          </cell>
          <cell r="V189" t="str">
            <v>410</v>
          </cell>
          <cell r="Y189">
            <v>83.5</v>
          </cell>
          <cell r="Z189">
            <v>69.900000000000006</v>
          </cell>
          <cell r="AA189">
            <v>89.3</v>
          </cell>
          <cell r="AB189">
            <v>88.1</v>
          </cell>
          <cell r="AC189">
            <v>126</v>
          </cell>
          <cell r="AD189">
            <v>88</v>
          </cell>
          <cell r="AE189">
            <v>75.599999999999994</v>
          </cell>
          <cell r="AF189">
            <v>94.1</v>
          </cell>
          <cell r="AG189">
            <v>103.5</v>
          </cell>
          <cell r="AH189">
            <v>93.2</v>
          </cell>
          <cell r="AI189">
            <v>86.1</v>
          </cell>
          <cell r="AJ189">
            <v>71.900000000000006</v>
          </cell>
          <cell r="AK189">
            <v>93.6</v>
          </cell>
          <cell r="AL189">
            <v>76.3</v>
          </cell>
          <cell r="AM189">
            <v>72.400000000000006</v>
          </cell>
          <cell r="AN189">
            <v>88.8</v>
          </cell>
          <cell r="AO189">
            <v>99.9</v>
          </cell>
          <cell r="AP189">
            <v>97.9</v>
          </cell>
        </row>
        <row r="190">
          <cell r="A190" t="str">
            <v>411</v>
          </cell>
          <cell r="D190">
            <v>87.5</v>
          </cell>
          <cell r="E190">
            <v>83.5</v>
          </cell>
          <cell r="F190">
            <v>95.4</v>
          </cell>
          <cell r="G190">
            <v>86.1</v>
          </cell>
          <cell r="H190">
            <v>119.7</v>
          </cell>
          <cell r="I190">
            <v>82</v>
          </cell>
          <cell r="J190">
            <v>93.8</v>
          </cell>
          <cell r="K190">
            <v>82.4</v>
          </cell>
          <cell r="L190">
            <v>96.2</v>
          </cell>
          <cell r="M190">
            <v>86.4</v>
          </cell>
          <cell r="N190">
            <v>105.7</v>
          </cell>
          <cell r="O190">
            <v>83.1</v>
          </cell>
          <cell r="P190">
            <v>79.099999999999994</v>
          </cell>
          <cell r="Q190">
            <v>84.6</v>
          </cell>
          <cell r="R190">
            <v>75.599999999999994</v>
          </cell>
          <cell r="S190">
            <v>81.5</v>
          </cell>
          <cell r="T190">
            <v>98.7</v>
          </cell>
          <cell r="U190">
            <v>98.3</v>
          </cell>
          <cell r="V190" t="str">
            <v>411</v>
          </cell>
          <cell r="Y190">
            <v>87.3</v>
          </cell>
          <cell r="Z190">
            <v>79.7</v>
          </cell>
          <cell r="AA190">
            <v>94.4</v>
          </cell>
          <cell r="AB190">
            <v>80.5</v>
          </cell>
          <cell r="AC190">
            <v>128.1</v>
          </cell>
          <cell r="AD190">
            <v>85.8</v>
          </cell>
          <cell r="AE190">
            <v>84.5</v>
          </cell>
          <cell r="AF190">
            <v>93</v>
          </cell>
          <cell r="AG190">
            <v>94.9</v>
          </cell>
          <cell r="AH190">
            <v>108.5</v>
          </cell>
          <cell r="AI190">
            <v>84.8</v>
          </cell>
          <cell r="AJ190" t="str">
            <v>x</v>
          </cell>
          <cell r="AK190">
            <v>96.7</v>
          </cell>
          <cell r="AL190">
            <v>78.7</v>
          </cell>
          <cell r="AM190">
            <v>71</v>
          </cell>
          <cell r="AN190">
            <v>98.5</v>
          </cell>
          <cell r="AO190">
            <v>99.9</v>
          </cell>
          <cell r="AP190">
            <v>98.7</v>
          </cell>
        </row>
        <row r="191">
          <cell r="A191" t="str">
            <v>412</v>
          </cell>
          <cell r="D191">
            <v>169.5</v>
          </cell>
          <cell r="E191">
            <v>139.4</v>
          </cell>
          <cell r="F191">
            <v>193.3</v>
          </cell>
          <cell r="G191">
            <v>250.1</v>
          </cell>
          <cell r="H191">
            <v>290.89999999999998</v>
          </cell>
          <cell r="I191">
            <v>145.5</v>
          </cell>
          <cell r="J191">
            <v>152.4</v>
          </cell>
          <cell r="K191">
            <v>185.3</v>
          </cell>
          <cell r="L191">
            <v>175.6</v>
          </cell>
          <cell r="M191">
            <v>162</v>
          </cell>
          <cell r="N191">
            <v>113.8</v>
          </cell>
          <cell r="O191">
            <v>115.2</v>
          </cell>
          <cell r="P191">
            <v>242.8</v>
          </cell>
          <cell r="Q191">
            <v>158.80000000000001</v>
          </cell>
          <cell r="R191">
            <v>200.5</v>
          </cell>
          <cell r="S191">
            <v>123</v>
          </cell>
          <cell r="T191">
            <v>99</v>
          </cell>
          <cell r="U191">
            <v>98.9</v>
          </cell>
          <cell r="V191" t="str">
            <v>412</v>
          </cell>
          <cell r="Y191">
            <v>179.4</v>
          </cell>
          <cell r="Z191">
            <v>167</v>
          </cell>
          <cell r="AA191">
            <v>203.6</v>
          </cell>
          <cell r="AB191">
            <v>241.6</v>
          </cell>
          <cell r="AC191">
            <v>346.3</v>
          </cell>
          <cell r="AD191">
            <v>143.1</v>
          </cell>
          <cell r="AE191">
            <v>123.8</v>
          </cell>
          <cell r="AF191">
            <v>215.7</v>
          </cell>
          <cell r="AG191">
            <v>233.6</v>
          </cell>
          <cell r="AH191">
            <v>224.4</v>
          </cell>
          <cell r="AI191">
            <v>94.7</v>
          </cell>
          <cell r="AJ191">
            <v>132.5</v>
          </cell>
          <cell r="AK191">
            <v>274.89999999999998</v>
          </cell>
          <cell r="AL191">
            <v>154.19999999999999</v>
          </cell>
          <cell r="AM191">
            <v>177.4</v>
          </cell>
          <cell r="AN191">
            <v>135.9</v>
          </cell>
          <cell r="AO191">
            <v>100.1</v>
          </cell>
          <cell r="AP191">
            <v>99.1</v>
          </cell>
        </row>
        <row r="192">
          <cell r="A192" t="str">
            <v>51</v>
          </cell>
          <cell r="D192">
            <v>83.3</v>
          </cell>
          <cell r="E192">
            <v>76.3</v>
          </cell>
          <cell r="F192">
            <v>87.1</v>
          </cell>
          <cell r="G192">
            <v>94.4</v>
          </cell>
          <cell r="H192">
            <v>109.9</v>
          </cell>
          <cell r="I192">
            <v>72.099999999999994</v>
          </cell>
          <cell r="J192">
            <v>93.8</v>
          </cell>
          <cell r="K192">
            <v>80</v>
          </cell>
          <cell r="L192">
            <v>95.5</v>
          </cell>
          <cell r="M192">
            <v>77.599999999999994</v>
          </cell>
          <cell r="N192">
            <v>87</v>
          </cell>
          <cell r="O192">
            <v>84.4</v>
          </cell>
          <cell r="P192">
            <v>78.099999999999994</v>
          </cell>
          <cell r="Q192">
            <v>81.599999999999994</v>
          </cell>
          <cell r="R192">
            <v>75.3</v>
          </cell>
          <cell r="S192">
            <v>78.5</v>
          </cell>
          <cell r="T192">
            <v>96.7</v>
          </cell>
          <cell r="U192">
            <v>96.6</v>
          </cell>
          <cell r="V192" t="str">
            <v>51</v>
          </cell>
          <cell r="Y192">
            <v>81.7</v>
          </cell>
          <cell r="Z192">
            <v>58.8</v>
          </cell>
          <cell r="AA192">
            <v>86.7</v>
          </cell>
          <cell r="AB192">
            <v>93</v>
          </cell>
          <cell r="AC192">
            <v>117</v>
          </cell>
          <cell r="AD192">
            <v>72.2</v>
          </cell>
          <cell r="AE192">
            <v>83.1</v>
          </cell>
          <cell r="AF192">
            <v>88.7</v>
          </cell>
          <cell r="AG192">
            <v>100.8</v>
          </cell>
          <cell r="AH192">
            <v>91.6</v>
          </cell>
          <cell r="AI192">
            <v>92</v>
          </cell>
          <cell r="AJ192">
            <v>91.5</v>
          </cell>
          <cell r="AK192">
            <v>91.1</v>
          </cell>
          <cell r="AL192">
            <v>75.599999999999994</v>
          </cell>
          <cell r="AM192">
            <v>73.3</v>
          </cell>
          <cell r="AN192">
            <v>87.2</v>
          </cell>
          <cell r="AO192">
            <v>96.7</v>
          </cell>
          <cell r="AP192">
            <v>95.8</v>
          </cell>
        </row>
        <row r="193">
          <cell r="A193" t="str">
            <v>52</v>
          </cell>
          <cell r="D193">
            <v>83.6</v>
          </cell>
          <cell r="E193">
            <v>76.3</v>
          </cell>
          <cell r="F193">
            <v>86.9</v>
          </cell>
          <cell r="G193">
            <v>94.1</v>
          </cell>
          <cell r="H193">
            <v>109.8</v>
          </cell>
          <cell r="I193">
            <v>75.8</v>
          </cell>
          <cell r="J193">
            <v>91</v>
          </cell>
          <cell r="K193">
            <v>87.1</v>
          </cell>
          <cell r="L193">
            <v>90.1</v>
          </cell>
          <cell r="M193">
            <v>87.5</v>
          </cell>
          <cell r="N193">
            <v>77.900000000000006</v>
          </cell>
          <cell r="O193">
            <v>83</v>
          </cell>
          <cell r="P193">
            <v>81.099999999999994</v>
          </cell>
          <cell r="Q193">
            <v>81.400000000000006</v>
          </cell>
          <cell r="R193">
            <v>77.3</v>
          </cell>
          <cell r="S193">
            <v>80.400000000000006</v>
          </cell>
          <cell r="T193">
            <v>97.1</v>
          </cell>
          <cell r="U193">
            <v>97</v>
          </cell>
          <cell r="V193" t="str">
            <v>52</v>
          </cell>
          <cell r="Y193">
            <v>82.3</v>
          </cell>
          <cell r="Z193">
            <v>59.1</v>
          </cell>
          <cell r="AA193">
            <v>86.7</v>
          </cell>
          <cell r="AB193">
            <v>91.1</v>
          </cell>
          <cell r="AC193">
            <v>116.3</v>
          </cell>
          <cell r="AD193">
            <v>75.099999999999994</v>
          </cell>
          <cell r="AE193">
            <v>77.099999999999994</v>
          </cell>
          <cell r="AF193" t="str">
            <v>x</v>
          </cell>
          <cell r="AG193">
            <v>100.6</v>
          </cell>
          <cell r="AH193">
            <v>93.9</v>
          </cell>
          <cell r="AI193">
            <v>84.8</v>
          </cell>
          <cell r="AJ193">
            <v>89.2</v>
          </cell>
          <cell r="AK193">
            <v>91.9</v>
          </cell>
          <cell r="AL193">
            <v>77.400000000000006</v>
          </cell>
          <cell r="AM193">
            <v>78.599999999999994</v>
          </cell>
          <cell r="AN193">
            <v>89.5</v>
          </cell>
          <cell r="AO193">
            <v>97.5</v>
          </cell>
          <cell r="AP193">
            <v>97</v>
          </cell>
        </row>
        <row r="194">
          <cell r="A194" t="str">
            <v>53</v>
          </cell>
          <cell r="D194">
            <v>86.6</v>
          </cell>
          <cell r="E194">
            <v>81.099999999999994</v>
          </cell>
          <cell r="F194">
            <v>92.7</v>
          </cell>
          <cell r="G194">
            <v>95.8</v>
          </cell>
          <cell r="H194">
            <v>128.30000000000001</v>
          </cell>
          <cell r="I194">
            <v>85</v>
          </cell>
          <cell r="J194">
            <v>97</v>
          </cell>
          <cell r="K194">
            <v>85.3</v>
          </cell>
          <cell r="L194">
            <v>87</v>
          </cell>
          <cell r="M194">
            <v>89.3</v>
          </cell>
          <cell r="N194">
            <v>88.8</v>
          </cell>
          <cell r="O194">
            <v>87.1</v>
          </cell>
          <cell r="P194">
            <v>84.6</v>
          </cell>
          <cell r="Q194">
            <v>79.3</v>
          </cell>
          <cell r="R194">
            <v>74.099999999999994</v>
          </cell>
          <cell r="S194">
            <v>81.599999999999994</v>
          </cell>
          <cell r="T194">
            <v>96.5</v>
          </cell>
          <cell r="U194">
            <v>96.3</v>
          </cell>
          <cell r="V194" t="str">
            <v>53</v>
          </cell>
          <cell r="Y194">
            <v>84.5</v>
          </cell>
          <cell r="Z194">
            <v>71.599999999999994</v>
          </cell>
          <cell r="AA194">
            <v>93.9</v>
          </cell>
          <cell r="AB194">
            <v>93.8</v>
          </cell>
          <cell r="AC194">
            <v>137.19999999999999</v>
          </cell>
          <cell r="AD194">
            <v>80.3</v>
          </cell>
          <cell r="AE194">
            <v>84.4</v>
          </cell>
          <cell r="AF194">
            <v>95.8</v>
          </cell>
          <cell r="AG194">
            <v>86.7</v>
          </cell>
          <cell r="AH194">
            <v>95.6</v>
          </cell>
          <cell r="AI194">
            <v>94.6</v>
          </cell>
          <cell r="AJ194">
            <v>89</v>
          </cell>
          <cell r="AK194">
            <v>91.5</v>
          </cell>
          <cell r="AL194">
            <v>73.099999999999994</v>
          </cell>
          <cell r="AM194">
            <v>71.3</v>
          </cell>
          <cell r="AN194">
            <v>89.4</v>
          </cell>
          <cell r="AO194">
            <v>96</v>
          </cell>
          <cell r="AP194">
            <v>95.5</v>
          </cell>
        </row>
        <row r="195">
          <cell r="A195" t="str">
            <v>54</v>
          </cell>
          <cell r="D195">
            <v>85.9</v>
          </cell>
          <cell r="E195">
            <v>79.400000000000006</v>
          </cell>
          <cell r="F195">
            <v>90.2</v>
          </cell>
          <cell r="G195">
            <v>98.3</v>
          </cell>
          <cell r="H195">
            <v>109.2</v>
          </cell>
          <cell r="I195">
            <v>75.400000000000006</v>
          </cell>
          <cell r="J195">
            <v>95</v>
          </cell>
          <cell r="K195">
            <v>87.3</v>
          </cell>
          <cell r="L195">
            <v>87.8</v>
          </cell>
          <cell r="M195">
            <v>100.5</v>
          </cell>
          <cell r="N195">
            <v>92</v>
          </cell>
          <cell r="O195">
            <v>86</v>
          </cell>
          <cell r="P195">
            <v>84.4</v>
          </cell>
          <cell r="Q195">
            <v>81.400000000000006</v>
          </cell>
          <cell r="R195">
            <v>75.8</v>
          </cell>
          <cell r="S195">
            <v>80.599999999999994</v>
          </cell>
          <cell r="T195">
            <v>98.6</v>
          </cell>
          <cell r="U195">
            <v>98.1</v>
          </cell>
          <cell r="V195" t="str">
            <v>54</v>
          </cell>
          <cell r="Y195">
            <v>81.2</v>
          </cell>
          <cell r="Z195">
            <v>58.9</v>
          </cell>
          <cell r="AA195">
            <v>88.8</v>
          </cell>
          <cell r="AB195">
            <v>98.1</v>
          </cell>
          <cell r="AC195">
            <v>115.3</v>
          </cell>
          <cell r="AD195">
            <v>74</v>
          </cell>
          <cell r="AE195">
            <v>78.8</v>
          </cell>
          <cell r="AF195" t="str">
            <v>x</v>
          </cell>
          <cell r="AG195">
            <v>95</v>
          </cell>
          <cell r="AH195">
            <v>108.2</v>
          </cell>
          <cell r="AI195">
            <v>91</v>
          </cell>
          <cell r="AJ195">
            <v>90.5</v>
          </cell>
          <cell r="AK195">
            <v>91.2</v>
          </cell>
          <cell r="AL195">
            <v>72.3</v>
          </cell>
          <cell r="AM195">
            <v>71.3</v>
          </cell>
          <cell r="AN195">
            <v>84.7</v>
          </cell>
          <cell r="AO195">
            <v>96.5</v>
          </cell>
          <cell r="AP195">
            <v>95.8</v>
          </cell>
        </row>
        <row r="196">
          <cell r="A196" t="str">
            <v>55</v>
          </cell>
          <cell r="D196">
            <v>84.5</v>
          </cell>
          <cell r="E196">
            <v>75.900000000000006</v>
          </cell>
          <cell r="F196">
            <v>87.7</v>
          </cell>
          <cell r="G196">
            <v>95.4</v>
          </cell>
          <cell r="H196">
            <v>109.5</v>
          </cell>
          <cell r="I196">
            <v>83</v>
          </cell>
          <cell r="J196">
            <v>92.3</v>
          </cell>
          <cell r="K196">
            <v>88.7</v>
          </cell>
          <cell r="L196">
            <v>97.2</v>
          </cell>
          <cell r="M196">
            <v>84.7</v>
          </cell>
          <cell r="N196">
            <v>96.5</v>
          </cell>
          <cell r="O196">
            <v>90.4</v>
          </cell>
          <cell r="P196">
            <v>83.8</v>
          </cell>
          <cell r="Q196">
            <v>78</v>
          </cell>
          <cell r="R196">
            <v>74.2</v>
          </cell>
          <cell r="S196">
            <v>80.8</v>
          </cell>
          <cell r="T196">
            <v>96.5</v>
          </cell>
          <cell r="U196">
            <v>96.8</v>
          </cell>
          <cell r="V196" t="str">
            <v>55</v>
          </cell>
          <cell r="Y196">
            <v>81.599999999999994</v>
          </cell>
          <cell r="Z196">
            <v>57.9</v>
          </cell>
          <cell r="AA196">
            <v>87.8</v>
          </cell>
          <cell r="AB196">
            <v>94.1</v>
          </cell>
          <cell r="AC196">
            <v>115.8</v>
          </cell>
          <cell r="AD196">
            <v>90.6</v>
          </cell>
          <cell r="AE196">
            <v>81.400000000000006</v>
          </cell>
          <cell r="AF196" t="str">
            <v>x</v>
          </cell>
          <cell r="AG196">
            <v>124.1</v>
          </cell>
          <cell r="AH196">
            <v>92.4</v>
          </cell>
          <cell r="AI196">
            <v>91.3</v>
          </cell>
          <cell r="AJ196">
            <v>91.2</v>
          </cell>
          <cell r="AK196">
            <v>91.6</v>
          </cell>
          <cell r="AL196">
            <v>70.3</v>
          </cell>
          <cell r="AM196">
            <v>71.7</v>
          </cell>
          <cell r="AN196">
            <v>84</v>
          </cell>
          <cell r="AO196">
            <v>95.4</v>
          </cell>
          <cell r="AP196">
            <v>95.1</v>
          </cell>
        </row>
        <row r="197">
          <cell r="A197" t="str">
            <v>56</v>
          </cell>
          <cell r="D197">
            <v>132</v>
          </cell>
          <cell r="E197">
            <v>95.7</v>
          </cell>
          <cell r="F197">
            <v>139.30000000000001</v>
          </cell>
          <cell r="G197">
            <v>241</v>
          </cell>
          <cell r="H197">
            <v>233.6</v>
          </cell>
          <cell r="I197">
            <v>89.3</v>
          </cell>
          <cell r="J197">
            <v>100.1</v>
          </cell>
          <cell r="K197">
            <v>180.6</v>
          </cell>
          <cell r="L197">
            <v>104.6</v>
          </cell>
          <cell r="M197">
            <v>143.6</v>
          </cell>
          <cell r="N197">
            <v>87.9</v>
          </cell>
          <cell r="O197">
            <v>165.2</v>
          </cell>
          <cell r="P197">
            <v>199.6</v>
          </cell>
          <cell r="Q197">
            <v>134.6</v>
          </cell>
          <cell r="R197">
            <v>118.6</v>
          </cell>
          <cell r="S197">
            <v>101.5</v>
          </cell>
          <cell r="T197">
            <v>97.5</v>
          </cell>
          <cell r="U197">
            <v>97.6</v>
          </cell>
          <cell r="V197" t="str">
            <v>56</v>
          </cell>
          <cell r="Y197">
            <v>148</v>
          </cell>
          <cell r="Z197">
            <v>105</v>
          </cell>
          <cell r="AA197">
            <v>150.19999999999999</v>
          </cell>
          <cell r="AB197">
            <v>237.8</v>
          </cell>
          <cell r="AC197">
            <v>271.39999999999998</v>
          </cell>
          <cell r="AD197">
            <v>80.2</v>
          </cell>
          <cell r="AE197">
            <v>80.8</v>
          </cell>
          <cell r="AF197">
            <v>199.2</v>
          </cell>
          <cell r="AG197">
            <v>134.4</v>
          </cell>
          <cell r="AH197">
            <v>274.2</v>
          </cell>
          <cell r="AI197">
            <v>90</v>
          </cell>
          <cell r="AJ197">
            <v>163.9</v>
          </cell>
          <cell r="AK197">
            <v>246</v>
          </cell>
          <cell r="AL197">
            <v>145.6</v>
          </cell>
          <cell r="AM197">
            <v>118.3</v>
          </cell>
          <cell r="AN197">
            <v>103.5</v>
          </cell>
          <cell r="AO197">
            <v>97</v>
          </cell>
          <cell r="AP197">
            <v>97</v>
          </cell>
        </row>
        <row r="198">
          <cell r="A198" t="str">
            <v>57</v>
          </cell>
          <cell r="D198">
            <v>106.3</v>
          </cell>
          <cell r="E198">
            <v>100.3</v>
          </cell>
          <cell r="F198">
            <v>116.8</v>
          </cell>
          <cell r="G198">
            <v>90.5</v>
          </cell>
          <cell r="H198">
            <v>146.4</v>
          </cell>
          <cell r="I198">
            <v>104.2</v>
          </cell>
          <cell r="J198">
            <v>143.69999999999999</v>
          </cell>
          <cell r="K198">
            <v>88.4</v>
          </cell>
          <cell r="L198">
            <v>104.5</v>
          </cell>
          <cell r="M198">
            <v>88.4</v>
          </cell>
          <cell r="N198">
            <v>91.3</v>
          </cell>
          <cell r="O198">
            <v>97.7</v>
          </cell>
          <cell r="P198">
            <v>90.5</v>
          </cell>
          <cell r="Q198">
            <v>97.6</v>
          </cell>
          <cell r="R198">
            <v>122</v>
          </cell>
          <cell r="S198">
            <v>89.3</v>
          </cell>
          <cell r="T198">
            <v>96.8</v>
          </cell>
          <cell r="U198">
            <v>96.5</v>
          </cell>
          <cell r="V198" t="str">
            <v>57</v>
          </cell>
          <cell r="Y198">
            <v>98.2</v>
          </cell>
          <cell r="Z198">
            <v>63.7</v>
          </cell>
          <cell r="AA198">
            <v>115.2</v>
          </cell>
          <cell r="AB198">
            <v>90.5</v>
          </cell>
          <cell r="AC198">
            <v>147.6</v>
          </cell>
          <cell r="AD198">
            <v>102.4</v>
          </cell>
          <cell r="AE198">
            <v>127.3</v>
          </cell>
          <cell r="AF198" t="str">
            <v>x</v>
          </cell>
          <cell r="AG198">
            <v>165.7</v>
          </cell>
          <cell r="AH198">
            <v>93.7</v>
          </cell>
          <cell r="AI198">
            <v>99.1</v>
          </cell>
          <cell r="AJ198">
            <v>90</v>
          </cell>
          <cell r="AK198">
            <v>92.9</v>
          </cell>
          <cell r="AL198">
            <v>81.900000000000006</v>
          </cell>
          <cell r="AM198">
            <v>135.5</v>
          </cell>
          <cell r="AN198">
            <v>97.3</v>
          </cell>
          <cell r="AO198">
            <v>94.9</v>
          </cell>
          <cell r="AP198">
            <v>94.6</v>
          </cell>
        </row>
        <row r="199">
          <cell r="A199" t="str">
            <v>58</v>
          </cell>
          <cell r="D199">
            <v>87.7</v>
          </cell>
          <cell r="E199">
            <v>89.7</v>
          </cell>
          <cell r="F199">
            <v>93.3</v>
          </cell>
          <cell r="G199">
            <v>101.1</v>
          </cell>
          <cell r="H199">
            <v>106.4</v>
          </cell>
          <cell r="I199">
            <v>78.599999999999994</v>
          </cell>
          <cell r="J199">
            <v>90.4</v>
          </cell>
          <cell r="K199">
            <v>87</v>
          </cell>
          <cell r="L199">
            <v>86.6</v>
          </cell>
          <cell r="M199">
            <v>101.7</v>
          </cell>
          <cell r="N199">
            <v>85.5</v>
          </cell>
          <cell r="O199">
            <v>107.9</v>
          </cell>
          <cell r="P199">
            <v>90.8</v>
          </cell>
          <cell r="Q199">
            <v>82</v>
          </cell>
          <cell r="R199">
            <v>73.3</v>
          </cell>
          <cell r="S199">
            <v>90.8</v>
          </cell>
          <cell r="T199">
            <v>96.3</v>
          </cell>
          <cell r="U199">
            <v>96.3</v>
          </cell>
          <cell r="V199" t="str">
            <v>58</v>
          </cell>
          <cell r="Y199">
            <v>84.2</v>
          </cell>
          <cell r="Z199">
            <v>80.400000000000006</v>
          </cell>
          <cell r="AA199">
            <v>95.2</v>
          </cell>
          <cell r="AB199">
            <v>101.1</v>
          </cell>
          <cell r="AC199">
            <v>112.5</v>
          </cell>
          <cell r="AD199">
            <v>77.5</v>
          </cell>
          <cell r="AE199">
            <v>77.2</v>
          </cell>
          <cell r="AF199" t="str">
            <v>x</v>
          </cell>
          <cell r="AG199">
            <v>103.5</v>
          </cell>
          <cell r="AH199">
            <v>106.7</v>
          </cell>
          <cell r="AI199">
            <v>89.9</v>
          </cell>
          <cell r="AJ199">
            <v>87.9</v>
          </cell>
          <cell r="AK199">
            <v>84.8</v>
          </cell>
          <cell r="AL199">
            <v>75.400000000000006</v>
          </cell>
          <cell r="AM199">
            <v>69.2</v>
          </cell>
          <cell r="AN199">
            <v>90.6</v>
          </cell>
          <cell r="AO199">
            <v>95.1</v>
          </cell>
          <cell r="AP199">
            <v>95.1</v>
          </cell>
        </row>
        <row r="200">
          <cell r="A200" t="str">
            <v>59</v>
          </cell>
          <cell r="D200">
            <v>82.2</v>
          </cell>
          <cell r="E200">
            <v>76.8</v>
          </cell>
          <cell r="F200">
            <v>85.5</v>
          </cell>
          <cell r="G200">
            <v>100.8</v>
          </cell>
          <cell r="H200">
            <v>115.7</v>
          </cell>
          <cell r="I200">
            <v>78.2</v>
          </cell>
          <cell r="J200">
            <v>84.4</v>
          </cell>
          <cell r="K200">
            <v>86.8</v>
          </cell>
          <cell r="L200">
            <v>86.8</v>
          </cell>
          <cell r="M200">
            <v>84.1</v>
          </cell>
          <cell r="N200">
            <v>74.400000000000006</v>
          </cell>
          <cell r="O200">
            <v>101.6</v>
          </cell>
          <cell r="P200">
            <v>88.7</v>
          </cell>
          <cell r="Q200">
            <v>78</v>
          </cell>
          <cell r="R200">
            <v>72</v>
          </cell>
          <cell r="S200">
            <v>81.099999999999994</v>
          </cell>
          <cell r="T200">
            <v>95.5</v>
          </cell>
          <cell r="U200">
            <v>95.4</v>
          </cell>
          <cell r="V200" t="str">
            <v>59</v>
          </cell>
          <cell r="Y200">
            <v>79.599999999999994</v>
          </cell>
          <cell r="Z200">
            <v>58.4</v>
          </cell>
          <cell r="AA200">
            <v>85.6</v>
          </cell>
          <cell r="AB200">
            <v>100.8</v>
          </cell>
          <cell r="AC200">
            <v>124.3</v>
          </cell>
          <cell r="AD200">
            <v>74.5</v>
          </cell>
          <cell r="AE200">
            <v>74.3</v>
          </cell>
          <cell r="AF200">
            <v>99.1</v>
          </cell>
          <cell r="AG200">
            <v>102.2</v>
          </cell>
          <cell r="AH200">
            <v>98.7</v>
          </cell>
          <cell r="AI200">
            <v>84</v>
          </cell>
          <cell r="AJ200">
            <v>88.1</v>
          </cell>
          <cell r="AK200">
            <v>87.9</v>
          </cell>
          <cell r="AL200">
            <v>71.3</v>
          </cell>
          <cell r="AM200">
            <v>69.099999999999994</v>
          </cell>
          <cell r="AN200">
            <v>86.2</v>
          </cell>
          <cell r="AO200">
            <v>94.7</v>
          </cell>
          <cell r="AP200">
            <v>94.6</v>
          </cell>
        </row>
        <row r="201">
          <cell r="A201" t="str">
            <v>510</v>
          </cell>
          <cell r="D201">
            <v>80.8</v>
          </cell>
          <cell r="E201">
            <v>75.400000000000006</v>
          </cell>
          <cell r="F201">
            <v>84.6</v>
          </cell>
          <cell r="G201">
            <v>88.2</v>
          </cell>
          <cell r="H201">
            <v>106.2</v>
          </cell>
          <cell r="I201">
            <v>79.099999999999994</v>
          </cell>
          <cell r="J201">
            <v>85.4</v>
          </cell>
          <cell r="K201">
            <v>80.3</v>
          </cell>
          <cell r="L201">
            <v>89.7</v>
          </cell>
          <cell r="M201">
            <v>80.099999999999994</v>
          </cell>
          <cell r="N201">
            <v>80.5</v>
          </cell>
          <cell r="O201">
            <v>92.3</v>
          </cell>
          <cell r="P201">
            <v>81.599999999999994</v>
          </cell>
          <cell r="Q201">
            <v>78.8</v>
          </cell>
          <cell r="R201">
            <v>75.7</v>
          </cell>
          <cell r="S201">
            <v>80.2</v>
          </cell>
          <cell r="T201">
            <v>94.4</v>
          </cell>
          <cell r="U201">
            <v>94.4</v>
          </cell>
          <cell r="V201" t="str">
            <v>510</v>
          </cell>
          <cell r="Y201">
            <v>78.7</v>
          </cell>
          <cell r="Z201">
            <v>57.2</v>
          </cell>
          <cell r="AA201">
            <v>84.4</v>
          </cell>
          <cell r="AB201">
            <v>88.2</v>
          </cell>
          <cell r="AC201">
            <v>113.5</v>
          </cell>
          <cell r="AD201">
            <v>76.099999999999994</v>
          </cell>
          <cell r="AE201">
            <v>75.900000000000006</v>
          </cell>
          <cell r="AF201">
            <v>82.1</v>
          </cell>
          <cell r="AG201">
            <v>101.2</v>
          </cell>
          <cell r="AH201">
            <v>90.4</v>
          </cell>
          <cell r="AI201">
            <v>91.6</v>
          </cell>
          <cell r="AJ201">
            <v>90.1</v>
          </cell>
          <cell r="AK201">
            <v>87.5</v>
          </cell>
          <cell r="AL201">
            <v>71.7</v>
          </cell>
          <cell r="AM201">
            <v>71.2</v>
          </cell>
          <cell r="AN201">
            <v>86.6</v>
          </cell>
          <cell r="AO201">
            <v>94.1</v>
          </cell>
          <cell r="AP201">
            <v>93.9</v>
          </cell>
        </row>
        <row r="202">
          <cell r="A202" t="str">
            <v>511</v>
          </cell>
          <cell r="D202">
            <v>85.9</v>
          </cell>
          <cell r="E202">
            <v>81.900000000000006</v>
          </cell>
          <cell r="F202">
            <v>88.1</v>
          </cell>
          <cell r="G202">
            <v>87.5</v>
          </cell>
          <cell r="H202">
            <v>113.9</v>
          </cell>
          <cell r="I202">
            <v>80</v>
          </cell>
          <cell r="J202">
            <v>86.8</v>
          </cell>
          <cell r="K202">
            <v>79.900000000000006</v>
          </cell>
          <cell r="L202">
            <v>90.3</v>
          </cell>
          <cell r="M202">
            <v>84.5</v>
          </cell>
          <cell r="N202">
            <v>76.599999999999994</v>
          </cell>
          <cell r="O202">
            <v>91.4</v>
          </cell>
          <cell r="P202">
            <v>114.4</v>
          </cell>
          <cell r="Q202">
            <v>78.900000000000006</v>
          </cell>
          <cell r="R202">
            <v>75</v>
          </cell>
          <cell r="S202">
            <v>86.2</v>
          </cell>
          <cell r="T202">
            <v>95.5</v>
          </cell>
          <cell r="U202">
            <v>95.6</v>
          </cell>
          <cell r="V202" t="str">
            <v>511</v>
          </cell>
          <cell r="Y202">
            <v>85.3</v>
          </cell>
          <cell r="Z202">
            <v>58.6</v>
          </cell>
          <cell r="AA202">
            <v>88.5</v>
          </cell>
          <cell r="AB202">
            <v>87.5</v>
          </cell>
          <cell r="AC202">
            <v>120.9</v>
          </cell>
          <cell r="AD202">
            <v>78.5</v>
          </cell>
          <cell r="AE202">
            <v>75.5</v>
          </cell>
          <cell r="AF202">
            <v>82.1</v>
          </cell>
          <cell r="AG202">
            <v>111.6</v>
          </cell>
          <cell r="AH202">
            <v>91.8</v>
          </cell>
          <cell r="AI202">
            <v>88.4</v>
          </cell>
          <cell r="AJ202">
            <v>90.3</v>
          </cell>
          <cell r="AK202">
            <v>131.80000000000001</v>
          </cell>
          <cell r="AL202">
            <v>71.7</v>
          </cell>
          <cell r="AM202">
            <v>71.3</v>
          </cell>
          <cell r="AN202">
            <v>95.5</v>
          </cell>
          <cell r="AO202">
            <v>95.3</v>
          </cell>
          <cell r="AP202">
            <v>95.2</v>
          </cell>
        </row>
        <row r="203">
          <cell r="A203" t="str">
            <v>512</v>
          </cell>
          <cell r="D203">
            <v>164.2</v>
          </cell>
          <cell r="E203">
            <v>128.1</v>
          </cell>
          <cell r="F203">
            <v>185.9</v>
          </cell>
          <cell r="G203">
            <v>240.1</v>
          </cell>
          <cell r="H203">
            <v>275.8</v>
          </cell>
          <cell r="I203">
            <v>134.80000000000001</v>
          </cell>
          <cell r="J203">
            <v>155.80000000000001</v>
          </cell>
          <cell r="K203">
            <v>196</v>
          </cell>
          <cell r="L203">
            <v>158.30000000000001</v>
          </cell>
          <cell r="M203">
            <v>173.8</v>
          </cell>
          <cell r="N203">
            <v>88.1</v>
          </cell>
          <cell r="O203">
            <v>147.19999999999999</v>
          </cell>
          <cell r="P203">
            <v>235.9</v>
          </cell>
          <cell r="Q203">
            <v>157.80000000000001</v>
          </cell>
          <cell r="R203">
            <v>197.8</v>
          </cell>
          <cell r="S203">
            <v>123.1</v>
          </cell>
          <cell r="T203">
            <v>96.3</v>
          </cell>
          <cell r="U203">
            <v>96.2</v>
          </cell>
          <cell r="V203" t="str">
            <v>512</v>
          </cell>
          <cell r="Y203">
            <v>168.2</v>
          </cell>
          <cell r="Z203">
            <v>133.19999999999999</v>
          </cell>
          <cell r="AA203">
            <v>196</v>
          </cell>
          <cell r="AB203">
            <v>240.1</v>
          </cell>
          <cell r="AC203">
            <v>313.5</v>
          </cell>
          <cell r="AD203">
            <v>128.6</v>
          </cell>
          <cell r="AE203">
            <v>125.6</v>
          </cell>
          <cell r="AF203">
            <v>211.1</v>
          </cell>
          <cell r="AG203">
            <v>234.7</v>
          </cell>
          <cell r="AH203">
            <v>253.8</v>
          </cell>
          <cell r="AI203">
            <v>98</v>
          </cell>
          <cell r="AJ203" t="str">
            <v>x</v>
          </cell>
          <cell r="AK203">
            <v>225.9</v>
          </cell>
          <cell r="AL203">
            <v>152.30000000000001</v>
          </cell>
          <cell r="AM203">
            <v>190</v>
          </cell>
          <cell r="AN203">
            <v>101.7</v>
          </cell>
          <cell r="AO203">
            <v>96.5</v>
          </cell>
          <cell r="AP203">
            <v>96.3</v>
          </cell>
        </row>
        <row r="204">
          <cell r="A204" t="str">
            <v>61</v>
          </cell>
          <cell r="D204">
            <v>85.9</v>
          </cell>
          <cell r="E204">
            <v>82.1</v>
          </cell>
          <cell r="F204">
            <v>85.4</v>
          </cell>
          <cell r="G204">
            <v>82.2</v>
          </cell>
          <cell r="H204">
            <v>85.5</v>
          </cell>
          <cell r="I204">
            <v>77.7</v>
          </cell>
          <cell r="J204">
            <v>107.5</v>
          </cell>
          <cell r="K204">
            <v>85.1</v>
          </cell>
          <cell r="L204">
            <v>100.8</v>
          </cell>
          <cell r="M204">
            <v>77.5</v>
          </cell>
          <cell r="N204">
            <v>74.099999999999994</v>
          </cell>
          <cell r="O204">
            <v>100.7</v>
          </cell>
          <cell r="P204">
            <v>82.7</v>
          </cell>
          <cell r="Q204">
            <v>84.9</v>
          </cell>
          <cell r="R204">
            <v>85.3</v>
          </cell>
          <cell r="S204">
            <v>76.599999999999994</v>
          </cell>
          <cell r="T204">
            <v>97.1</v>
          </cell>
          <cell r="U204">
            <v>96.8</v>
          </cell>
          <cell r="V204" t="str">
            <v>61</v>
          </cell>
          <cell r="Y204">
            <v>79.3</v>
          </cell>
          <cell r="Z204">
            <v>61.5</v>
          </cell>
          <cell r="AA204">
            <v>83.9</v>
          </cell>
          <cell r="AB204">
            <v>85.8</v>
          </cell>
          <cell r="AC204">
            <v>89.8</v>
          </cell>
          <cell r="AD204">
            <v>76</v>
          </cell>
          <cell r="AE204">
            <v>78.8</v>
          </cell>
          <cell r="AF204">
            <v>85.6</v>
          </cell>
          <cell r="AG204">
            <v>93.4</v>
          </cell>
          <cell r="AH204">
            <v>75.099999999999994</v>
          </cell>
          <cell r="AI204">
            <v>71.2</v>
          </cell>
          <cell r="AJ204">
            <v>98.3</v>
          </cell>
          <cell r="AK204">
            <v>80.3</v>
          </cell>
          <cell r="AL204">
            <v>78.8</v>
          </cell>
          <cell r="AM204">
            <v>86.4</v>
          </cell>
          <cell r="AN204">
            <v>81.5</v>
          </cell>
          <cell r="AO204">
            <v>94.3</v>
          </cell>
          <cell r="AP204">
            <v>94.2</v>
          </cell>
        </row>
        <row r="205">
          <cell r="A205" t="str">
            <v>62</v>
          </cell>
          <cell r="D205">
            <v>84.4</v>
          </cell>
          <cell r="E205">
            <v>76.099999999999994</v>
          </cell>
          <cell r="F205">
            <v>87.3</v>
          </cell>
          <cell r="G205">
            <v>82.9</v>
          </cell>
          <cell r="H205">
            <v>97.5</v>
          </cell>
          <cell r="I205">
            <v>86</v>
          </cell>
          <cell r="J205">
            <v>93.3</v>
          </cell>
          <cell r="K205">
            <v>89.5</v>
          </cell>
          <cell r="L205">
            <v>122.1</v>
          </cell>
          <cell r="M205">
            <v>77.099999999999994</v>
          </cell>
          <cell r="N205">
            <v>72.599999999999994</v>
          </cell>
          <cell r="O205">
            <v>97.7</v>
          </cell>
          <cell r="P205">
            <v>84.7</v>
          </cell>
          <cell r="Q205">
            <v>84.4</v>
          </cell>
          <cell r="R205">
            <v>82.7</v>
          </cell>
          <cell r="S205">
            <v>77.400000000000006</v>
          </cell>
          <cell r="T205">
            <v>97.8</v>
          </cell>
          <cell r="U205">
            <v>97.4</v>
          </cell>
          <cell r="V205" t="str">
            <v>62</v>
          </cell>
          <cell r="Y205">
            <v>80.5</v>
          </cell>
          <cell r="Z205">
            <v>58.8</v>
          </cell>
          <cell r="AA205">
            <v>85.1</v>
          </cell>
          <cell r="AB205">
            <v>87</v>
          </cell>
          <cell r="AC205">
            <v>103</v>
          </cell>
          <cell r="AD205">
            <v>87.6</v>
          </cell>
          <cell r="AE205">
            <v>74.5</v>
          </cell>
          <cell r="AF205">
            <v>86.4</v>
          </cell>
          <cell r="AG205">
            <v>138.1</v>
          </cell>
          <cell r="AH205">
            <v>76.099999999999994</v>
          </cell>
          <cell r="AI205">
            <v>68.7</v>
          </cell>
          <cell r="AJ205">
            <v>97.5</v>
          </cell>
          <cell r="AK205">
            <v>82.3</v>
          </cell>
          <cell r="AL205">
            <v>79.3</v>
          </cell>
          <cell r="AM205">
            <v>86.7</v>
          </cell>
          <cell r="AN205">
            <v>82.8</v>
          </cell>
          <cell r="AO205">
            <v>95.3</v>
          </cell>
          <cell r="AP205">
            <v>95.2</v>
          </cell>
        </row>
        <row r="206">
          <cell r="A206" t="str">
            <v>63</v>
          </cell>
          <cell r="D206">
            <v>87.7</v>
          </cell>
          <cell r="E206">
            <v>74.099999999999994</v>
          </cell>
          <cell r="F206">
            <v>91.8</v>
          </cell>
          <cell r="G206">
            <v>82.5</v>
          </cell>
          <cell r="H206">
            <v>95</v>
          </cell>
          <cell r="I206">
            <v>82.8</v>
          </cell>
          <cell r="J206">
            <v>107.6</v>
          </cell>
          <cell r="K206">
            <v>90.5</v>
          </cell>
          <cell r="L206">
            <v>107.8</v>
          </cell>
          <cell r="M206">
            <v>74.900000000000006</v>
          </cell>
          <cell r="N206">
            <v>76.099999999999994</v>
          </cell>
          <cell r="O206">
            <v>101</v>
          </cell>
          <cell r="P206">
            <v>85.5</v>
          </cell>
          <cell r="Q206">
            <v>85.2</v>
          </cell>
          <cell r="R206">
            <v>94.4</v>
          </cell>
          <cell r="S206">
            <v>83.3</v>
          </cell>
          <cell r="T206">
            <v>97.7</v>
          </cell>
          <cell r="U206">
            <v>97.5</v>
          </cell>
          <cell r="V206" t="str">
            <v>63</v>
          </cell>
          <cell r="Y206">
            <v>82.9</v>
          </cell>
          <cell r="Z206">
            <v>60.1</v>
          </cell>
          <cell r="AA206">
            <v>91</v>
          </cell>
          <cell r="AB206">
            <v>86.7</v>
          </cell>
          <cell r="AC206">
            <v>94.2</v>
          </cell>
          <cell r="AD206">
            <v>84.1</v>
          </cell>
          <cell r="AE206">
            <v>80.5</v>
          </cell>
          <cell r="AF206">
            <v>91.2</v>
          </cell>
          <cell r="AG206">
            <v>101.8</v>
          </cell>
          <cell r="AH206">
            <v>77</v>
          </cell>
          <cell r="AI206">
            <v>78.599999999999994</v>
          </cell>
          <cell r="AJ206">
            <v>95.9</v>
          </cell>
          <cell r="AK206">
            <v>81.8</v>
          </cell>
          <cell r="AL206">
            <v>80.3</v>
          </cell>
          <cell r="AM206">
            <v>104.2</v>
          </cell>
          <cell r="AN206">
            <v>88.4</v>
          </cell>
          <cell r="AO206">
            <v>95.6</v>
          </cell>
          <cell r="AP206">
            <v>95.5</v>
          </cell>
        </row>
        <row r="207">
          <cell r="A207" t="str">
            <v>64</v>
          </cell>
          <cell r="D207"/>
          <cell r="E207"/>
          <cell r="F207"/>
          <cell r="G207"/>
          <cell r="H207"/>
          <cell r="I207"/>
          <cell r="J207"/>
          <cell r="K207"/>
          <cell r="L207"/>
          <cell r="M207"/>
          <cell r="N207"/>
          <cell r="O207"/>
          <cell r="P207"/>
          <cell r="Q207"/>
          <cell r="R207"/>
          <cell r="S207"/>
          <cell r="T207"/>
          <cell r="U207"/>
          <cell r="V207" t="str">
            <v>64</v>
          </cell>
          <cell r="Y207"/>
          <cell r="Z207"/>
          <cell r="AA207"/>
          <cell r="AB207"/>
          <cell r="AC207"/>
          <cell r="AD207"/>
          <cell r="AE207"/>
          <cell r="AF207"/>
          <cell r="AG207"/>
          <cell r="AH207"/>
          <cell r="AI207"/>
          <cell r="AJ207"/>
          <cell r="AK207"/>
          <cell r="AL207"/>
          <cell r="AM207"/>
          <cell r="AN207"/>
          <cell r="AO207"/>
          <cell r="AP207"/>
        </row>
        <row r="208">
          <cell r="A208" t="str">
            <v>65</v>
          </cell>
          <cell r="D208"/>
          <cell r="E208"/>
          <cell r="F208"/>
          <cell r="G208"/>
          <cell r="H208"/>
          <cell r="I208"/>
          <cell r="J208"/>
          <cell r="K208"/>
          <cell r="L208"/>
          <cell r="M208"/>
          <cell r="N208"/>
          <cell r="O208"/>
          <cell r="P208"/>
          <cell r="Q208"/>
          <cell r="R208"/>
          <cell r="S208"/>
          <cell r="T208"/>
          <cell r="U208"/>
          <cell r="V208" t="str">
            <v>65</v>
          </cell>
          <cell r="Y208"/>
          <cell r="Z208"/>
          <cell r="AA208"/>
          <cell r="AB208"/>
          <cell r="AC208"/>
          <cell r="AD208"/>
          <cell r="AE208"/>
          <cell r="AF208"/>
          <cell r="AG208"/>
          <cell r="AH208"/>
          <cell r="AI208"/>
          <cell r="AJ208"/>
          <cell r="AK208"/>
          <cell r="AL208"/>
          <cell r="AM208"/>
          <cell r="AN208"/>
          <cell r="AO208"/>
          <cell r="AP208"/>
        </row>
        <row r="209">
          <cell r="A209" t="str">
            <v>66</v>
          </cell>
          <cell r="D209"/>
          <cell r="E209"/>
          <cell r="F209"/>
          <cell r="G209"/>
          <cell r="H209"/>
          <cell r="I209"/>
          <cell r="J209"/>
          <cell r="K209"/>
          <cell r="L209"/>
          <cell r="M209"/>
          <cell r="N209"/>
          <cell r="O209"/>
          <cell r="P209"/>
          <cell r="Q209"/>
          <cell r="R209"/>
          <cell r="S209"/>
          <cell r="T209"/>
          <cell r="U209"/>
          <cell r="V209" t="str">
            <v>66</v>
          </cell>
          <cell r="Y209"/>
          <cell r="Z209"/>
          <cell r="AA209"/>
          <cell r="AB209"/>
          <cell r="AC209"/>
          <cell r="AD209"/>
          <cell r="AE209"/>
          <cell r="AF209"/>
          <cell r="AG209"/>
          <cell r="AH209"/>
          <cell r="AI209"/>
          <cell r="AJ209"/>
          <cell r="AK209"/>
          <cell r="AL209"/>
          <cell r="AM209"/>
          <cell r="AN209"/>
          <cell r="AO209"/>
          <cell r="AP209"/>
        </row>
        <row r="210">
          <cell r="A210" t="str">
            <v>67</v>
          </cell>
          <cell r="D210"/>
          <cell r="E210"/>
          <cell r="F210"/>
          <cell r="G210"/>
          <cell r="H210"/>
          <cell r="I210"/>
          <cell r="J210"/>
          <cell r="K210"/>
          <cell r="L210"/>
          <cell r="M210"/>
          <cell r="N210"/>
          <cell r="O210"/>
          <cell r="P210"/>
          <cell r="Q210"/>
          <cell r="R210"/>
          <cell r="S210"/>
          <cell r="T210"/>
          <cell r="U210"/>
          <cell r="V210" t="str">
            <v>67</v>
          </cell>
          <cell r="Y210"/>
          <cell r="Z210"/>
          <cell r="AA210"/>
          <cell r="AB210"/>
          <cell r="AC210"/>
          <cell r="AD210"/>
          <cell r="AE210"/>
          <cell r="AF210"/>
          <cell r="AG210"/>
          <cell r="AH210"/>
          <cell r="AI210"/>
          <cell r="AJ210"/>
          <cell r="AK210"/>
          <cell r="AL210"/>
          <cell r="AM210"/>
          <cell r="AN210"/>
          <cell r="AO210"/>
          <cell r="AP210"/>
        </row>
        <row r="211">
          <cell r="A211" t="str">
            <v>68</v>
          </cell>
          <cell r="D211"/>
          <cell r="E211"/>
          <cell r="F211"/>
          <cell r="G211"/>
          <cell r="H211"/>
          <cell r="I211"/>
          <cell r="J211"/>
          <cell r="K211"/>
          <cell r="L211"/>
          <cell r="M211"/>
          <cell r="N211"/>
          <cell r="O211"/>
          <cell r="P211"/>
          <cell r="Q211"/>
          <cell r="R211"/>
          <cell r="S211"/>
          <cell r="T211"/>
          <cell r="U211"/>
          <cell r="V211" t="str">
            <v>68</v>
          </cell>
          <cell r="Y211"/>
          <cell r="Z211"/>
          <cell r="AA211"/>
          <cell r="AB211"/>
          <cell r="AC211"/>
          <cell r="AD211"/>
          <cell r="AE211"/>
          <cell r="AF211"/>
          <cell r="AG211"/>
          <cell r="AH211"/>
          <cell r="AI211"/>
          <cell r="AJ211"/>
          <cell r="AK211"/>
          <cell r="AL211"/>
          <cell r="AM211"/>
          <cell r="AN211"/>
          <cell r="AO211"/>
          <cell r="AP211"/>
        </row>
        <row r="212">
          <cell r="A212" t="str">
            <v>69</v>
          </cell>
          <cell r="D212"/>
          <cell r="E212"/>
          <cell r="F212"/>
          <cell r="G212"/>
          <cell r="H212"/>
          <cell r="I212"/>
          <cell r="J212"/>
          <cell r="K212"/>
          <cell r="L212"/>
          <cell r="M212"/>
          <cell r="N212"/>
          <cell r="O212"/>
          <cell r="P212"/>
          <cell r="Q212"/>
          <cell r="R212"/>
          <cell r="S212"/>
          <cell r="T212"/>
          <cell r="U212"/>
          <cell r="V212" t="str">
            <v>69</v>
          </cell>
          <cell r="Y212"/>
          <cell r="Z212"/>
          <cell r="AA212"/>
          <cell r="AB212"/>
          <cell r="AC212"/>
          <cell r="AD212"/>
          <cell r="AE212"/>
          <cell r="AF212"/>
          <cell r="AG212"/>
          <cell r="AH212"/>
          <cell r="AI212"/>
          <cell r="AJ212"/>
          <cell r="AK212"/>
          <cell r="AL212"/>
          <cell r="AM212"/>
          <cell r="AN212"/>
          <cell r="AO212"/>
          <cell r="AP212"/>
        </row>
        <row r="213">
          <cell r="A213" t="str">
            <v>610</v>
          </cell>
          <cell r="D213"/>
          <cell r="E213"/>
          <cell r="F213"/>
          <cell r="G213"/>
          <cell r="H213"/>
          <cell r="I213"/>
          <cell r="J213"/>
          <cell r="K213"/>
          <cell r="L213"/>
          <cell r="M213"/>
          <cell r="N213"/>
          <cell r="O213"/>
          <cell r="P213"/>
          <cell r="Q213"/>
          <cell r="R213"/>
          <cell r="S213"/>
          <cell r="T213"/>
          <cell r="U213"/>
          <cell r="V213" t="str">
            <v>610</v>
          </cell>
          <cell r="Y213"/>
          <cell r="Z213"/>
          <cell r="AA213"/>
          <cell r="AB213"/>
          <cell r="AC213"/>
          <cell r="AD213"/>
          <cell r="AE213"/>
          <cell r="AF213"/>
          <cell r="AG213"/>
          <cell r="AH213"/>
          <cell r="AI213"/>
          <cell r="AJ213"/>
          <cell r="AK213"/>
          <cell r="AL213"/>
          <cell r="AM213"/>
          <cell r="AN213"/>
          <cell r="AO213"/>
          <cell r="AP213"/>
        </row>
        <row r="214">
          <cell r="D214"/>
          <cell r="E214"/>
          <cell r="F214"/>
          <cell r="G214"/>
          <cell r="H214"/>
          <cell r="I214"/>
          <cell r="J214"/>
          <cell r="K214"/>
          <cell r="L214"/>
          <cell r="M214"/>
          <cell r="N214"/>
          <cell r="O214"/>
          <cell r="P214"/>
          <cell r="Q214"/>
          <cell r="R214"/>
          <cell r="S214"/>
          <cell r="T214"/>
          <cell r="U214"/>
          <cell r="V214" t="str">
            <v>611</v>
          </cell>
          <cell r="Y214"/>
          <cell r="Z214"/>
          <cell r="AA214"/>
          <cell r="AB214"/>
          <cell r="AC214"/>
          <cell r="AD214"/>
          <cell r="AE214"/>
          <cell r="AF214"/>
          <cell r="AG214"/>
          <cell r="AH214"/>
          <cell r="AI214"/>
          <cell r="AJ214"/>
          <cell r="AK214"/>
          <cell r="AL214"/>
          <cell r="AM214"/>
          <cell r="AN214"/>
          <cell r="AO214"/>
          <cell r="AP214"/>
        </row>
        <row r="215">
          <cell r="D215"/>
          <cell r="E215"/>
          <cell r="F215"/>
          <cell r="G215"/>
          <cell r="H215"/>
          <cell r="I215"/>
          <cell r="J215"/>
          <cell r="K215"/>
          <cell r="L215"/>
          <cell r="M215"/>
          <cell r="N215"/>
          <cell r="O215"/>
          <cell r="P215"/>
          <cell r="Q215"/>
          <cell r="R215"/>
          <cell r="S215"/>
          <cell r="T215"/>
          <cell r="U215"/>
          <cell r="V215" t="str">
            <v>612</v>
          </cell>
          <cell r="Y215"/>
          <cell r="Z215"/>
          <cell r="AA215"/>
          <cell r="AB215"/>
          <cell r="AC215"/>
          <cell r="AD215"/>
          <cell r="AE215"/>
          <cell r="AF215"/>
          <cell r="AG215"/>
          <cell r="AH215"/>
          <cell r="AI215"/>
          <cell r="AJ215"/>
          <cell r="AK215"/>
          <cell r="AL215"/>
          <cell r="AM215"/>
          <cell r="AN215"/>
          <cell r="AO215"/>
          <cell r="AP215"/>
        </row>
        <row r="216">
          <cell r="D216"/>
          <cell r="E216"/>
          <cell r="F216"/>
          <cell r="G216"/>
          <cell r="H216"/>
          <cell r="I216"/>
          <cell r="J216"/>
          <cell r="K216"/>
          <cell r="L216"/>
          <cell r="M216"/>
          <cell r="N216"/>
          <cell r="O216"/>
          <cell r="P216"/>
          <cell r="Q216"/>
          <cell r="R216"/>
          <cell r="S216"/>
          <cell r="T216"/>
          <cell r="U216"/>
          <cell r="V216" t="str">
            <v>71</v>
          </cell>
          <cell r="Y216"/>
          <cell r="Z216"/>
          <cell r="AA216"/>
          <cell r="AB216"/>
          <cell r="AC216"/>
          <cell r="AD216"/>
          <cell r="AE216"/>
          <cell r="AF216"/>
          <cell r="AG216"/>
          <cell r="AH216"/>
          <cell r="AI216"/>
          <cell r="AJ216"/>
          <cell r="AK216"/>
          <cell r="AL216"/>
          <cell r="AM216"/>
          <cell r="AN216"/>
          <cell r="AO216"/>
          <cell r="AP216"/>
        </row>
        <row r="217">
          <cell r="D217"/>
          <cell r="E217"/>
          <cell r="F217"/>
          <cell r="G217"/>
          <cell r="H217"/>
          <cell r="I217"/>
          <cell r="J217"/>
          <cell r="K217"/>
          <cell r="L217"/>
          <cell r="M217"/>
          <cell r="N217"/>
          <cell r="O217"/>
          <cell r="P217"/>
          <cell r="Q217"/>
          <cell r="R217"/>
          <cell r="S217"/>
          <cell r="T217"/>
          <cell r="U217"/>
          <cell r="V217" t="str">
            <v>72</v>
          </cell>
          <cell r="Y217"/>
          <cell r="Z217"/>
          <cell r="AA217"/>
          <cell r="AB217"/>
          <cell r="AC217"/>
          <cell r="AD217"/>
          <cell r="AE217"/>
          <cell r="AF217"/>
          <cell r="AG217"/>
          <cell r="AH217"/>
          <cell r="AI217"/>
          <cell r="AJ217"/>
          <cell r="AK217"/>
          <cell r="AL217"/>
          <cell r="AM217"/>
          <cell r="AN217"/>
          <cell r="AO217"/>
          <cell r="AP217"/>
        </row>
        <row r="218">
          <cell r="D218"/>
          <cell r="E218"/>
          <cell r="F218"/>
          <cell r="G218"/>
          <cell r="H218"/>
          <cell r="I218"/>
          <cell r="J218"/>
          <cell r="K218"/>
          <cell r="L218"/>
          <cell r="M218"/>
          <cell r="N218"/>
          <cell r="O218"/>
          <cell r="P218"/>
          <cell r="Q218"/>
          <cell r="R218"/>
          <cell r="S218"/>
          <cell r="T218"/>
          <cell r="U218"/>
          <cell r="V218" t="str">
            <v>73</v>
          </cell>
          <cell r="Y218"/>
          <cell r="Z218"/>
          <cell r="AA218"/>
          <cell r="AB218"/>
          <cell r="AC218"/>
          <cell r="AD218"/>
          <cell r="AE218"/>
          <cell r="AF218"/>
          <cell r="AG218"/>
          <cell r="AH218"/>
          <cell r="AI218"/>
          <cell r="AJ218"/>
          <cell r="AK218"/>
          <cell r="AL218"/>
          <cell r="AM218"/>
          <cell r="AN218"/>
          <cell r="AO218"/>
          <cell r="AP218"/>
        </row>
        <row r="219">
          <cell r="D219"/>
          <cell r="E219"/>
          <cell r="F219"/>
          <cell r="G219"/>
          <cell r="H219"/>
          <cell r="I219"/>
          <cell r="J219"/>
          <cell r="K219"/>
          <cell r="L219"/>
          <cell r="M219"/>
          <cell r="N219"/>
          <cell r="O219"/>
          <cell r="P219"/>
          <cell r="Q219"/>
          <cell r="R219"/>
          <cell r="S219"/>
          <cell r="T219"/>
          <cell r="U219"/>
          <cell r="V219" t="str">
            <v>74</v>
          </cell>
          <cell r="Y219"/>
          <cell r="Z219"/>
          <cell r="AA219"/>
          <cell r="AB219"/>
          <cell r="AC219"/>
          <cell r="AD219"/>
          <cell r="AE219"/>
          <cell r="AF219"/>
          <cell r="AG219"/>
          <cell r="AH219"/>
          <cell r="AI219"/>
          <cell r="AJ219"/>
          <cell r="AK219"/>
          <cell r="AL219"/>
          <cell r="AM219"/>
          <cell r="AN219"/>
          <cell r="AO219"/>
          <cell r="AP219"/>
        </row>
        <row r="220">
          <cell r="D220"/>
          <cell r="E220"/>
          <cell r="F220"/>
          <cell r="G220"/>
          <cell r="H220"/>
          <cell r="I220"/>
          <cell r="J220"/>
          <cell r="K220"/>
          <cell r="L220"/>
          <cell r="M220"/>
          <cell r="N220"/>
          <cell r="O220"/>
          <cell r="P220"/>
          <cell r="Q220"/>
          <cell r="R220"/>
          <cell r="S220"/>
          <cell r="T220"/>
          <cell r="U220"/>
          <cell r="Y220"/>
          <cell r="Z220"/>
          <cell r="AA220"/>
          <cell r="AB220"/>
          <cell r="AC220"/>
          <cell r="AD220"/>
          <cell r="AE220"/>
          <cell r="AF220"/>
          <cell r="AG220"/>
          <cell r="AH220"/>
          <cell r="AI220"/>
          <cell r="AJ220"/>
          <cell r="AK220"/>
          <cell r="AL220"/>
          <cell r="AM220"/>
          <cell r="AN220"/>
          <cell r="AO220"/>
          <cell r="AP220"/>
        </row>
        <row r="221">
          <cell r="D221"/>
          <cell r="E221"/>
          <cell r="F221"/>
          <cell r="G221"/>
          <cell r="H221"/>
          <cell r="I221"/>
          <cell r="J221"/>
          <cell r="K221"/>
          <cell r="L221"/>
          <cell r="M221"/>
          <cell r="N221"/>
          <cell r="O221"/>
          <cell r="P221"/>
          <cell r="Q221"/>
          <cell r="R221"/>
          <cell r="S221"/>
          <cell r="T221"/>
          <cell r="U221"/>
          <cell r="Y221"/>
          <cell r="Z221"/>
          <cell r="AA221"/>
          <cell r="AB221"/>
          <cell r="AC221"/>
          <cell r="AD221"/>
          <cell r="AE221"/>
          <cell r="AF221"/>
          <cell r="AG221"/>
          <cell r="AH221"/>
          <cell r="AI221"/>
          <cell r="AJ221"/>
          <cell r="AK221"/>
          <cell r="AL221"/>
          <cell r="AM221"/>
          <cell r="AN221"/>
          <cell r="AO221"/>
          <cell r="AP221"/>
        </row>
        <row r="222">
          <cell r="D222"/>
          <cell r="E222"/>
          <cell r="F222"/>
          <cell r="G222"/>
          <cell r="H222"/>
          <cell r="I222"/>
          <cell r="J222"/>
          <cell r="K222"/>
          <cell r="L222"/>
          <cell r="M222"/>
          <cell r="N222"/>
          <cell r="O222"/>
          <cell r="P222"/>
          <cell r="Q222"/>
          <cell r="R222"/>
          <cell r="S222"/>
          <cell r="T222"/>
          <cell r="U222"/>
          <cell r="Y222"/>
          <cell r="Z222"/>
          <cell r="AA222"/>
          <cell r="AB222"/>
          <cell r="AC222"/>
          <cell r="AD222"/>
          <cell r="AE222"/>
          <cell r="AF222"/>
          <cell r="AG222"/>
          <cell r="AH222"/>
          <cell r="AI222"/>
          <cell r="AJ222"/>
          <cell r="AK222"/>
          <cell r="AL222"/>
          <cell r="AM222"/>
          <cell r="AN222"/>
          <cell r="AO222"/>
          <cell r="AP222"/>
        </row>
        <row r="223">
          <cell r="D223"/>
          <cell r="E223"/>
          <cell r="F223"/>
          <cell r="G223"/>
          <cell r="H223"/>
          <cell r="I223"/>
          <cell r="J223"/>
          <cell r="K223"/>
          <cell r="L223"/>
          <cell r="M223"/>
          <cell r="N223"/>
          <cell r="O223"/>
          <cell r="P223"/>
          <cell r="Q223"/>
          <cell r="R223"/>
          <cell r="S223"/>
          <cell r="T223"/>
          <cell r="U223"/>
          <cell r="Y223"/>
          <cell r="Z223"/>
          <cell r="AA223"/>
          <cell r="AB223"/>
          <cell r="AC223"/>
          <cell r="AD223"/>
          <cell r="AE223"/>
          <cell r="AF223"/>
          <cell r="AG223"/>
          <cell r="AH223"/>
          <cell r="AI223"/>
          <cell r="AJ223"/>
          <cell r="AK223"/>
          <cell r="AL223"/>
          <cell r="AM223"/>
          <cell r="AN223"/>
          <cell r="AO223"/>
          <cell r="AP223"/>
        </row>
        <row r="224">
          <cell r="D224"/>
          <cell r="E224"/>
          <cell r="F224"/>
          <cell r="G224"/>
          <cell r="H224"/>
          <cell r="I224"/>
          <cell r="J224"/>
          <cell r="K224"/>
          <cell r="L224"/>
          <cell r="M224"/>
          <cell r="N224"/>
          <cell r="O224"/>
          <cell r="P224"/>
          <cell r="Q224"/>
          <cell r="R224"/>
          <cell r="S224"/>
          <cell r="T224"/>
          <cell r="U224"/>
          <cell r="Y224"/>
          <cell r="Z224"/>
          <cell r="AA224"/>
          <cell r="AB224"/>
          <cell r="AC224"/>
          <cell r="AD224"/>
          <cell r="AE224"/>
          <cell r="AF224"/>
          <cell r="AG224"/>
          <cell r="AH224"/>
          <cell r="AI224"/>
          <cell r="AJ224"/>
          <cell r="AK224"/>
          <cell r="AL224"/>
          <cell r="AM224"/>
          <cell r="AN224"/>
          <cell r="AO224"/>
          <cell r="AP224"/>
        </row>
        <row r="225">
          <cell r="D225"/>
          <cell r="E225"/>
          <cell r="F225"/>
          <cell r="G225"/>
          <cell r="H225"/>
          <cell r="I225"/>
          <cell r="J225"/>
          <cell r="K225"/>
          <cell r="L225"/>
          <cell r="M225"/>
          <cell r="N225"/>
          <cell r="O225"/>
          <cell r="P225"/>
          <cell r="Q225"/>
          <cell r="R225"/>
          <cell r="S225"/>
          <cell r="T225"/>
          <cell r="U225"/>
          <cell r="Y225"/>
          <cell r="Z225"/>
          <cell r="AA225"/>
          <cell r="AB225"/>
          <cell r="AC225"/>
          <cell r="AD225"/>
          <cell r="AE225"/>
          <cell r="AF225"/>
          <cell r="AG225"/>
          <cell r="AH225"/>
          <cell r="AI225"/>
          <cell r="AJ225"/>
          <cell r="AK225"/>
          <cell r="AL225"/>
          <cell r="AM225"/>
          <cell r="AN225"/>
          <cell r="AO225"/>
          <cell r="AP225"/>
        </row>
        <row r="226">
          <cell r="D226"/>
          <cell r="E226"/>
          <cell r="F226"/>
          <cell r="G226"/>
          <cell r="H226"/>
          <cell r="I226"/>
          <cell r="J226"/>
          <cell r="K226"/>
          <cell r="L226"/>
          <cell r="M226"/>
          <cell r="N226"/>
          <cell r="O226"/>
          <cell r="P226"/>
          <cell r="Q226"/>
          <cell r="R226"/>
          <cell r="S226"/>
          <cell r="T226"/>
          <cell r="U226"/>
          <cell r="Y226"/>
          <cell r="Z226"/>
          <cell r="AA226"/>
          <cell r="AB226"/>
          <cell r="AC226"/>
          <cell r="AD226"/>
          <cell r="AE226"/>
          <cell r="AF226"/>
          <cell r="AG226"/>
          <cell r="AH226"/>
          <cell r="AI226"/>
          <cell r="AJ226"/>
          <cell r="AK226"/>
          <cell r="AL226"/>
          <cell r="AM226"/>
          <cell r="AN226"/>
          <cell r="AO226"/>
          <cell r="AP226"/>
        </row>
        <row r="227">
          <cell r="D227"/>
          <cell r="E227"/>
          <cell r="F227"/>
          <cell r="G227"/>
          <cell r="H227"/>
          <cell r="I227"/>
          <cell r="J227"/>
          <cell r="K227"/>
          <cell r="L227"/>
          <cell r="M227"/>
          <cell r="N227"/>
          <cell r="O227"/>
          <cell r="P227"/>
          <cell r="Q227"/>
          <cell r="R227"/>
          <cell r="S227"/>
          <cell r="T227"/>
          <cell r="U227"/>
          <cell r="Y227"/>
          <cell r="Z227"/>
          <cell r="AA227"/>
          <cell r="AB227"/>
          <cell r="AC227"/>
          <cell r="AD227"/>
          <cell r="AE227"/>
          <cell r="AF227"/>
          <cell r="AG227"/>
          <cell r="AH227"/>
          <cell r="AI227"/>
          <cell r="AJ227"/>
          <cell r="AK227"/>
          <cell r="AL227"/>
          <cell r="AM227"/>
          <cell r="AN227"/>
          <cell r="AO227"/>
          <cell r="AP227"/>
        </row>
      </sheetData>
      <sheetData sheetId="4">
        <row r="6">
          <cell r="D6">
            <v>1</v>
          </cell>
          <cell r="E6">
            <v>2</v>
          </cell>
          <cell r="F6">
            <v>3</v>
          </cell>
          <cell r="G6">
            <v>4</v>
          </cell>
          <cell r="H6">
            <v>5</v>
          </cell>
          <cell r="I6">
            <v>6</v>
          </cell>
          <cell r="J6">
            <v>7</v>
          </cell>
          <cell r="K6">
            <v>8</v>
          </cell>
          <cell r="L6">
            <v>9</v>
          </cell>
          <cell r="M6">
            <v>10</v>
          </cell>
          <cell r="N6">
            <v>11</v>
          </cell>
          <cell r="O6">
            <v>12</v>
          </cell>
          <cell r="P6">
            <v>13</v>
          </cell>
          <cell r="Q6">
            <v>14</v>
          </cell>
          <cell r="R6">
            <v>15</v>
          </cell>
          <cell r="S6">
            <v>16</v>
          </cell>
          <cell r="T6">
            <v>17</v>
          </cell>
          <cell r="U6">
            <v>18</v>
          </cell>
          <cell r="Y6">
            <v>1</v>
          </cell>
          <cell r="Z6">
            <v>2</v>
          </cell>
          <cell r="AA6">
            <v>3</v>
          </cell>
          <cell r="AB6">
            <v>4</v>
          </cell>
          <cell r="AC6">
            <v>5</v>
          </cell>
          <cell r="AD6">
            <v>6</v>
          </cell>
          <cell r="AE6">
            <v>7</v>
          </cell>
          <cell r="AF6">
            <v>8</v>
          </cell>
          <cell r="AG6">
            <v>9</v>
          </cell>
          <cell r="AH6">
            <v>10</v>
          </cell>
          <cell r="AI6">
            <v>11</v>
          </cell>
          <cell r="AJ6">
            <v>12</v>
          </cell>
          <cell r="AK6">
            <v>13</v>
          </cell>
          <cell r="AL6">
            <v>14</v>
          </cell>
          <cell r="AM6">
            <v>15</v>
          </cell>
          <cell r="AN6">
            <v>16</v>
          </cell>
          <cell r="AO6">
            <v>17</v>
          </cell>
          <cell r="AP6">
            <v>18</v>
          </cell>
        </row>
        <row r="160">
          <cell r="A160" t="str">
            <v>25</v>
          </cell>
          <cell r="D160">
            <v>94</v>
          </cell>
          <cell r="E160">
            <v>90</v>
          </cell>
          <cell r="F160">
            <v>93.5</v>
          </cell>
          <cell r="G160">
            <v>96.5</v>
          </cell>
          <cell r="H160">
            <v>89.9</v>
          </cell>
          <cell r="I160">
            <v>95.2</v>
          </cell>
          <cell r="J160">
            <v>97.3</v>
          </cell>
          <cell r="K160">
            <v>90.6</v>
          </cell>
          <cell r="L160">
            <v>101.8</v>
          </cell>
          <cell r="M160">
            <v>93.3</v>
          </cell>
          <cell r="N160">
            <v>90.5</v>
          </cell>
          <cell r="O160">
            <v>80.099999999999994</v>
          </cell>
          <cell r="P160">
            <v>92.5</v>
          </cell>
          <cell r="Q160">
            <v>96.2</v>
          </cell>
          <cell r="R160">
            <v>92.8</v>
          </cell>
          <cell r="S160">
            <v>93.3</v>
          </cell>
          <cell r="T160">
            <v>84.8</v>
          </cell>
          <cell r="U160">
            <v>73.5</v>
          </cell>
          <cell r="V160" t="str">
            <v>25</v>
          </cell>
          <cell r="Y160">
            <v>94.1</v>
          </cell>
          <cell r="Z160">
            <v>89.6</v>
          </cell>
          <cell r="AA160">
            <v>93</v>
          </cell>
          <cell r="AB160">
            <v>96.5</v>
          </cell>
          <cell r="AC160">
            <v>94.8</v>
          </cell>
          <cell r="AD160">
            <v>94.1</v>
          </cell>
          <cell r="AE160">
            <v>103.6</v>
          </cell>
          <cell r="AF160">
            <v>91.9</v>
          </cell>
          <cell r="AG160" t="str">
            <v>x</v>
          </cell>
          <cell r="AH160">
            <v>90.6</v>
          </cell>
          <cell r="AI160">
            <v>83.1</v>
          </cell>
          <cell r="AJ160">
            <v>90.1</v>
          </cell>
          <cell r="AK160">
            <v>91.9</v>
          </cell>
          <cell r="AL160">
            <v>95</v>
          </cell>
          <cell r="AM160">
            <v>94.8</v>
          </cell>
          <cell r="AN160">
            <v>91.5</v>
          </cell>
          <cell r="AO160">
            <v>80</v>
          </cell>
          <cell r="AP160">
            <v>77.599999999999994</v>
          </cell>
        </row>
        <row r="161">
          <cell r="A161" t="str">
            <v>26</v>
          </cell>
          <cell r="D161">
            <v>102.8</v>
          </cell>
          <cell r="E161">
            <v>106.1</v>
          </cell>
          <cell r="F161">
            <v>101.4</v>
          </cell>
          <cell r="G161">
            <v>103.6</v>
          </cell>
          <cell r="H161">
            <v>97.2</v>
          </cell>
          <cell r="I161">
            <v>99.4</v>
          </cell>
          <cell r="J161">
            <v>102.6</v>
          </cell>
          <cell r="K161">
            <v>111.3</v>
          </cell>
          <cell r="L161">
            <v>108.9</v>
          </cell>
          <cell r="M161">
            <v>104.7</v>
          </cell>
          <cell r="N161">
            <v>93.9</v>
          </cell>
          <cell r="O161">
            <v>83.5</v>
          </cell>
          <cell r="P161">
            <v>110.3</v>
          </cell>
          <cell r="Q161">
            <v>105.9</v>
          </cell>
          <cell r="R161">
            <v>107.9</v>
          </cell>
          <cell r="S161">
            <v>97.6</v>
          </cell>
          <cell r="T161">
            <v>93.1</v>
          </cell>
          <cell r="U161">
            <v>75.400000000000006</v>
          </cell>
          <cell r="V161" t="str">
            <v>26</v>
          </cell>
          <cell r="Y161">
            <v>102.4</v>
          </cell>
          <cell r="Z161">
            <v>103.1</v>
          </cell>
          <cell r="AA161">
            <v>100.4</v>
          </cell>
          <cell r="AB161">
            <v>103.6</v>
          </cell>
          <cell r="AC161">
            <v>102.9</v>
          </cell>
          <cell r="AD161">
            <v>98.9</v>
          </cell>
          <cell r="AE161">
            <v>104.2</v>
          </cell>
          <cell r="AF161">
            <v>109.2</v>
          </cell>
          <cell r="AG161" t="str">
            <v>x</v>
          </cell>
          <cell r="AH161">
            <v>109.7</v>
          </cell>
          <cell r="AI161">
            <v>86.1</v>
          </cell>
          <cell r="AJ161">
            <v>95.1</v>
          </cell>
          <cell r="AK161">
            <v>106.6</v>
          </cell>
          <cell r="AL161">
            <v>105.8</v>
          </cell>
          <cell r="AM161">
            <v>107.2</v>
          </cell>
          <cell r="AN161">
            <v>97.6</v>
          </cell>
          <cell r="AO161">
            <v>84.4</v>
          </cell>
          <cell r="AP161">
            <v>79.3</v>
          </cell>
        </row>
        <row r="162">
          <cell r="A162" t="str">
            <v>27</v>
          </cell>
          <cell r="D162">
            <v>102.6</v>
          </cell>
          <cell r="E162">
            <v>104.4</v>
          </cell>
          <cell r="F162">
            <v>100.1</v>
          </cell>
          <cell r="G162">
            <v>109.3</v>
          </cell>
          <cell r="H162">
            <v>104.9</v>
          </cell>
          <cell r="I162">
            <v>102.2</v>
          </cell>
          <cell r="J162">
            <v>102.1</v>
          </cell>
          <cell r="K162">
            <v>104.1</v>
          </cell>
          <cell r="L162">
            <v>94.4</v>
          </cell>
          <cell r="M162">
            <v>104.7</v>
          </cell>
          <cell r="N162">
            <v>95.2</v>
          </cell>
          <cell r="O162">
            <v>113.7</v>
          </cell>
          <cell r="P162">
            <v>111.9</v>
          </cell>
          <cell r="Q162">
            <v>100.4</v>
          </cell>
          <cell r="R162">
            <v>104.6</v>
          </cell>
          <cell r="S162">
            <v>104.6</v>
          </cell>
          <cell r="T162">
            <v>100.2</v>
          </cell>
          <cell r="U162">
            <v>90.9</v>
          </cell>
          <cell r="V162" t="str">
            <v>27</v>
          </cell>
          <cell r="Y162">
            <v>102.5</v>
          </cell>
          <cell r="Z162">
            <v>108.9</v>
          </cell>
          <cell r="AA162">
            <v>100.5</v>
          </cell>
          <cell r="AB162">
            <v>109.4</v>
          </cell>
          <cell r="AC162">
            <v>107.3</v>
          </cell>
          <cell r="AD162">
            <v>102.7</v>
          </cell>
          <cell r="AE162">
            <v>105.5</v>
          </cell>
          <cell r="AF162">
            <v>104.2</v>
          </cell>
          <cell r="AG162">
            <v>100.3</v>
          </cell>
          <cell r="AH162">
            <v>104.6</v>
          </cell>
          <cell r="AI162">
            <v>92.4</v>
          </cell>
          <cell r="AJ162">
            <v>99</v>
          </cell>
          <cell r="AK162">
            <v>110</v>
          </cell>
          <cell r="AL162">
            <v>101.1</v>
          </cell>
          <cell r="AM162">
            <v>103.7</v>
          </cell>
          <cell r="AN162">
            <v>101.7</v>
          </cell>
          <cell r="AO162">
            <v>97.7</v>
          </cell>
          <cell r="AP162">
            <v>83.3</v>
          </cell>
        </row>
        <row r="163">
          <cell r="A163" t="str">
            <v>28</v>
          </cell>
          <cell r="D163">
            <v>94.7</v>
          </cell>
          <cell r="E163">
            <v>91.5</v>
          </cell>
          <cell r="F163">
            <v>89.9</v>
          </cell>
          <cell r="G163">
            <v>97</v>
          </cell>
          <cell r="H163">
            <v>98.5</v>
          </cell>
          <cell r="I163">
            <v>95.8</v>
          </cell>
          <cell r="J163">
            <v>95.9</v>
          </cell>
          <cell r="K163">
            <v>93</v>
          </cell>
          <cell r="L163">
            <v>90.2</v>
          </cell>
          <cell r="M163">
            <v>93.8</v>
          </cell>
          <cell r="N163">
            <v>99.2</v>
          </cell>
          <cell r="O163">
            <v>105.2</v>
          </cell>
          <cell r="P163">
            <v>87.3</v>
          </cell>
          <cell r="Q163">
            <v>96.8</v>
          </cell>
          <cell r="R163">
            <v>96.2</v>
          </cell>
          <cell r="S163">
            <v>98</v>
          </cell>
          <cell r="T163">
            <v>90.6</v>
          </cell>
          <cell r="U163">
            <v>96.4</v>
          </cell>
          <cell r="V163" t="str">
            <v>28</v>
          </cell>
          <cell r="Y163">
            <v>94.8</v>
          </cell>
          <cell r="Z163">
            <v>94</v>
          </cell>
          <cell r="AA163">
            <v>90.7</v>
          </cell>
          <cell r="AB163">
            <v>97</v>
          </cell>
          <cell r="AC163">
            <v>98.6</v>
          </cell>
          <cell r="AD163">
            <v>98.2</v>
          </cell>
          <cell r="AE163">
            <v>97.2</v>
          </cell>
          <cell r="AF163">
            <v>87.3</v>
          </cell>
          <cell r="AG163" t="str">
            <v>x</v>
          </cell>
          <cell r="AH163">
            <v>92.4</v>
          </cell>
          <cell r="AI163">
            <v>98.4</v>
          </cell>
          <cell r="AJ163">
            <v>95.5</v>
          </cell>
          <cell r="AK163">
            <v>84</v>
          </cell>
          <cell r="AL163">
            <v>97.7</v>
          </cell>
          <cell r="AM163">
            <v>94.9</v>
          </cell>
          <cell r="AN163">
            <v>97.5</v>
          </cell>
          <cell r="AO163">
            <v>91</v>
          </cell>
          <cell r="AP163">
            <v>90.7</v>
          </cell>
        </row>
        <row r="164">
          <cell r="A164" t="str">
            <v>29</v>
          </cell>
          <cell r="D164">
            <v>99.3</v>
          </cell>
          <cell r="E164">
            <v>95.3</v>
          </cell>
          <cell r="F164">
            <v>100.4</v>
          </cell>
          <cell r="G164">
            <v>98.9</v>
          </cell>
          <cell r="H164">
            <v>97.5</v>
          </cell>
          <cell r="I164">
            <v>101.4</v>
          </cell>
          <cell r="J164">
            <v>97.9</v>
          </cell>
          <cell r="K164">
            <v>98</v>
          </cell>
          <cell r="L164">
            <v>93.6</v>
          </cell>
          <cell r="M164">
            <v>99.6</v>
          </cell>
          <cell r="N164">
            <v>94.1</v>
          </cell>
          <cell r="O164">
            <v>102.1</v>
          </cell>
          <cell r="P164">
            <v>102.6</v>
          </cell>
          <cell r="Q164">
            <v>99.4</v>
          </cell>
          <cell r="R164">
            <v>99.3</v>
          </cell>
          <cell r="S164">
            <v>100.9</v>
          </cell>
          <cell r="T164">
            <v>96.6</v>
          </cell>
          <cell r="U164">
            <v>100.2</v>
          </cell>
          <cell r="V164" t="str">
            <v>29</v>
          </cell>
          <cell r="Y164">
            <v>100.4</v>
          </cell>
          <cell r="Z164">
            <v>97.1</v>
          </cell>
          <cell r="AA164">
            <v>101.9</v>
          </cell>
          <cell r="AB164">
            <v>99</v>
          </cell>
          <cell r="AC164">
            <v>96.4</v>
          </cell>
          <cell r="AD164">
            <v>104.6</v>
          </cell>
          <cell r="AE164">
            <v>102</v>
          </cell>
          <cell r="AF164">
            <v>100.8</v>
          </cell>
          <cell r="AG164" t="str">
            <v>x</v>
          </cell>
          <cell r="AH164">
            <v>100</v>
          </cell>
          <cell r="AI164">
            <v>92</v>
          </cell>
          <cell r="AJ164">
            <v>93.2</v>
          </cell>
          <cell r="AK164">
            <v>101.6</v>
          </cell>
          <cell r="AL164">
            <v>100.5</v>
          </cell>
          <cell r="AM164">
            <v>96.6</v>
          </cell>
          <cell r="AN164">
            <v>99.4</v>
          </cell>
          <cell r="AO164">
            <v>100.9</v>
          </cell>
          <cell r="AP164">
            <v>99.6</v>
          </cell>
        </row>
        <row r="165">
          <cell r="A165" t="str">
            <v>210</v>
          </cell>
          <cell r="D165">
            <v>102.6</v>
          </cell>
          <cell r="E165">
            <v>103.6</v>
          </cell>
          <cell r="F165">
            <v>104.7</v>
          </cell>
          <cell r="G165">
            <v>99.7</v>
          </cell>
          <cell r="H165">
            <v>104</v>
          </cell>
          <cell r="I165">
            <v>95.3</v>
          </cell>
          <cell r="J165">
            <v>99.2</v>
          </cell>
          <cell r="K165">
            <v>103.6</v>
          </cell>
          <cell r="L165">
            <v>97</v>
          </cell>
          <cell r="M165">
            <v>109.2</v>
          </cell>
          <cell r="N165">
            <v>101</v>
          </cell>
          <cell r="O165">
            <v>111.3</v>
          </cell>
          <cell r="P165">
            <v>113.1</v>
          </cell>
          <cell r="Q165">
            <v>101.8</v>
          </cell>
          <cell r="R165">
            <v>106.6</v>
          </cell>
          <cell r="S165">
            <v>100.8</v>
          </cell>
          <cell r="T165">
            <v>94.2</v>
          </cell>
          <cell r="U165">
            <v>110.3</v>
          </cell>
          <cell r="V165" t="str">
            <v>210</v>
          </cell>
          <cell r="Y165">
            <v>103.2</v>
          </cell>
          <cell r="Z165">
            <v>105.5</v>
          </cell>
          <cell r="AA165">
            <v>104.8</v>
          </cell>
          <cell r="AB165">
            <v>99.6</v>
          </cell>
          <cell r="AC165">
            <v>106.1</v>
          </cell>
          <cell r="AD165">
            <v>93.1</v>
          </cell>
          <cell r="AE165">
            <v>100.1</v>
          </cell>
          <cell r="AF165">
            <v>105.7</v>
          </cell>
          <cell r="AG165" t="str">
            <v>x</v>
          </cell>
          <cell r="AH165">
            <v>112.4</v>
          </cell>
          <cell r="AI165">
            <v>95.1</v>
          </cell>
          <cell r="AJ165">
            <v>99.8</v>
          </cell>
          <cell r="AK165">
            <v>114.7</v>
          </cell>
          <cell r="AL165">
            <v>102.2</v>
          </cell>
          <cell r="AM165">
            <v>103.7</v>
          </cell>
          <cell r="AN165">
            <v>105.5</v>
          </cell>
          <cell r="AO165">
            <v>97.7</v>
          </cell>
          <cell r="AP165">
            <v>110.3</v>
          </cell>
        </row>
        <row r="166">
          <cell r="A166" t="str">
            <v>211</v>
          </cell>
          <cell r="D166">
            <v>99.6</v>
          </cell>
          <cell r="E166">
            <v>98.7</v>
          </cell>
          <cell r="F166">
            <v>101.4</v>
          </cell>
          <cell r="G166">
            <v>99.1</v>
          </cell>
          <cell r="H166">
            <v>100.5</v>
          </cell>
          <cell r="I166">
            <v>97.5</v>
          </cell>
          <cell r="J166">
            <v>97.6</v>
          </cell>
          <cell r="K166">
            <v>92.3</v>
          </cell>
          <cell r="L166">
            <v>99.6</v>
          </cell>
          <cell r="M166">
            <v>101.6</v>
          </cell>
          <cell r="N166">
            <v>104.2</v>
          </cell>
          <cell r="O166">
            <v>112.1</v>
          </cell>
          <cell r="P166">
            <v>104.5</v>
          </cell>
          <cell r="Q166">
            <v>99.4</v>
          </cell>
          <cell r="R166">
            <v>95</v>
          </cell>
          <cell r="S166">
            <v>95.3</v>
          </cell>
          <cell r="T166">
            <v>101.4</v>
          </cell>
          <cell r="U166">
            <v>116.7</v>
          </cell>
          <cell r="V166" t="str">
            <v>211</v>
          </cell>
          <cell r="Y166">
            <v>99.9</v>
          </cell>
          <cell r="Z166">
            <v>104.3</v>
          </cell>
          <cell r="AA166">
            <v>100.8</v>
          </cell>
          <cell r="AB166">
            <v>99.1</v>
          </cell>
          <cell r="AC166">
            <v>97.4</v>
          </cell>
          <cell r="AD166">
            <v>100.2</v>
          </cell>
          <cell r="AE166">
            <v>92.5</v>
          </cell>
          <cell r="AF166">
            <v>101</v>
          </cell>
          <cell r="AG166" t="str">
            <v>x</v>
          </cell>
          <cell r="AH166">
            <v>94.8</v>
          </cell>
          <cell r="AI166">
            <v>108.9</v>
          </cell>
          <cell r="AJ166">
            <v>98.3</v>
          </cell>
          <cell r="AK166">
            <v>103.8</v>
          </cell>
          <cell r="AL166">
            <v>100.6</v>
          </cell>
          <cell r="AM166">
            <v>93.5</v>
          </cell>
          <cell r="AN166">
            <v>99.4</v>
          </cell>
          <cell r="AO166">
            <v>102.1</v>
          </cell>
          <cell r="AP166">
            <v>107.8</v>
          </cell>
        </row>
        <row r="167">
          <cell r="A167" t="str">
            <v>212</v>
          </cell>
          <cell r="D167">
            <v>101.8</v>
          </cell>
          <cell r="E167">
            <v>97.8</v>
          </cell>
          <cell r="F167">
            <v>101.5</v>
          </cell>
          <cell r="G167">
            <v>97.1</v>
          </cell>
          <cell r="H167">
            <v>100.8</v>
          </cell>
          <cell r="I167">
            <v>106</v>
          </cell>
          <cell r="J167">
            <v>100.9</v>
          </cell>
          <cell r="K167">
            <v>105.3</v>
          </cell>
          <cell r="L167">
            <v>97.5</v>
          </cell>
          <cell r="M167">
            <v>103.2</v>
          </cell>
          <cell r="N167">
            <v>110.3</v>
          </cell>
          <cell r="O167">
            <v>116.5</v>
          </cell>
          <cell r="P167">
            <v>98.2</v>
          </cell>
          <cell r="Q167">
            <v>99.4</v>
          </cell>
          <cell r="R167">
            <v>111.6</v>
          </cell>
          <cell r="S167">
            <v>103.2</v>
          </cell>
          <cell r="T167">
            <v>104.9</v>
          </cell>
          <cell r="U167">
            <v>118.6</v>
          </cell>
          <cell r="V167" t="str">
            <v>212</v>
          </cell>
          <cell r="Y167">
            <v>101.6</v>
          </cell>
          <cell r="Z167">
            <v>99.5</v>
          </cell>
          <cell r="AA167">
            <v>101</v>
          </cell>
          <cell r="AB167">
            <v>97</v>
          </cell>
          <cell r="AC167">
            <v>100.8</v>
          </cell>
          <cell r="AD167">
            <v>109</v>
          </cell>
          <cell r="AE167">
            <v>100.7</v>
          </cell>
          <cell r="AF167">
            <v>103</v>
          </cell>
          <cell r="AG167" t="str">
            <v>x</v>
          </cell>
          <cell r="AH167">
            <v>98.6</v>
          </cell>
          <cell r="AI167">
            <v>109.9</v>
          </cell>
          <cell r="AJ167">
            <v>103.3</v>
          </cell>
          <cell r="AK167">
            <v>93.1</v>
          </cell>
          <cell r="AL167">
            <v>101.5</v>
          </cell>
          <cell r="AM167">
            <v>111</v>
          </cell>
          <cell r="AN167">
            <v>101.5</v>
          </cell>
          <cell r="AO167">
            <v>109.6</v>
          </cell>
          <cell r="AP167">
            <v>114.3</v>
          </cell>
        </row>
        <row r="168">
          <cell r="A168" t="str">
            <v>31</v>
          </cell>
          <cell r="D168">
            <v>94.5</v>
          </cell>
          <cell r="E168">
            <v>93.8</v>
          </cell>
          <cell r="F168">
            <v>94.7</v>
          </cell>
          <cell r="G168">
            <v>97.9</v>
          </cell>
          <cell r="H168">
            <v>91.9</v>
          </cell>
          <cell r="I168">
            <v>94.2</v>
          </cell>
          <cell r="J168">
            <v>93.9</v>
          </cell>
          <cell r="K168">
            <v>90.8</v>
          </cell>
          <cell r="L168">
            <v>107.2</v>
          </cell>
          <cell r="M168">
            <v>93.9</v>
          </cell>
          <cell r="N168">
            <v>95.6</v>
          </cell>
          <cell r="O168">
            <v>109.7</v>
          </cell>
          <cell r="P168">
            <v>99.8</v>
          </cell>
          <cell r="Q168">
            <v>91.2</v>
          </cell>
          <cell r="R168">
            <v>95.7</v>
          </cell>
          <cell r="S168">
            <v>93</v>
          </cell>
          <cell r="T168">
            <v>97.8</v>
          </cell>
          <cell r="U168">
            <v>113</v>
          </cell>
          <cell r="V168" t="str">
            <v>31</v>
          </cell>
          <cell r="Y168">
            <v>96.6</v>
          </cell>
          <cell r="Z168">
            <v>96.9</v>
          </cell>
          <cell r="AA168">
            <v>96.1</v>
          </cell>
          <cell r="AB168">
            <v>97.2</v>
          </cell>
          <cell r="AC168">
            <v>95.7</v>
          </cell>
          <cell r="AD168">
            <v>97.3</v>
          </cell>
          <cell r="AE168">
            <v>105.4</v>
          </cell>
          <cell r="AF168">
            <v>83.9</v>
          </cell>
          <cell r="AG168">
            <v>83.7</v>
          </cell>
          <cell r="AH168">
            <v>97.7</v>
          </cell>
          <cell r="AI168">
            <v>87.4</v>
          </cell>
          <cell r="AJ168">
            <v>104.6</v>
          </cell>
          <cell r="AK168">
            <v>99.9</v>
          </cell>
          <cell r="AL168">
            <v>93.7</v>
          </cell>
          <cell r="AM168">
            <v>98.3</v>
          </cell>
          <cell r="AN168">
            <v>96.4</v>
          </cell>
          <cell r="AO168">
            <v>112.9</v>
          </cell>
          <cell r="AP168">
            <v>115.2</v>
          </cell>
        </row>
        <row r="169">
          <cell r="A169" t="str">
            <v>32</v>
          </cell>
          <cell r="D169">
            <v>95.9</v>
          </cell>
          <cell r="E169">
            <v>100.4</v>
          </cell>
          <cell r="F169">
            <v>99.1</v>
          </cell>
          <cell r="G169">
            <v>92.8</v>
          </cell>
          <cell r="H169">
            <v>92.2</v>
          </cell>
          <cell r="I169">
            <v>94.8</v>
          </cell>
          <cell r="J169">
            <v>96.5</v>
          </cell>
          <cell r="K169">
            <v>89.5</v>
          </cell>
          <cell r="L169">
            <v>121.7</v>
          </cell>
          <cell r="M169">
            <v>98.7</v>
          </cell>
          <cell r="N169">
            <v>89.7</v>
          </cell>
          <cell r="O169">
            <v>105.1</v>
          </cell>
          <cell r="P169">
            <v>101.3</v>
          </cell>
          <cell r="Q169">
            <v>90.8</v>
          </cell>
          <cell r="R169">
            <v>92.1</v>
          </cell>
          <cell r="S169">
            <v>93.5</v>
          </cell>
          <cell r="T169">
            <v>99.1</v>
          </cell>
          <cell r="U169">
            <v>118.6</v>
          </cell>
          <cell r="V169" t="str">
            <v>32</v>
          </cell>
          <cell r="Y169">
            <v>96.1</v>
          </cell>
          <cell r="Z169">
            <v>96.5</v>
          </cell>
          <cell r="AA169">
            <v>99.2</v>
          </cell>
          <cell r="AB169">
            <v>91.4</v>
          </cell>
          <cell r="AC169">
            <v>96.4</v>
          </cell>
          <cell r="AD169">
            <v>97.6</v>
          </cell>
          <cell r="AE169">
            <v>104.8</v>
          </cell>
          <cell r="AF169">
            <v>95.1</v>
          </cell>
          <cell r="AG169">
            <v>94.9</v>
          </cell>
          <cell r="AH169">
            <v>92.4</v>
          </cell>
          <cell r="AI169">
            <v>75.900000000000006</v>
          </cell>
          <cell r="AJ169">
            <v>101.6</v>
          </cell>
          <cell r="AK169">
            <v>104.1</v>
          </cell>
          <cell r="AL169">
            <v>91</v>
          </cell>
          <cell r="AM169">
            <v>93.6</v>
          </cell>
          <cell r="AN169">
            <v>94.7</v>
          </cell>
          <cell r="AO169">
            <v>109.6</v>
          </cell>
          <cell r="AP169">
            <v>119.2</v>
          </cell>
        </row>
        <row r="170">
          <cell r="A170" t="str">
            <v>33</v>
          </cell>
          <cell r="D170">
            <v>102.5</v>
          </cell>
          <cell r="E170">
            <v>103.9</v>
          </cell>
          <cell r="F170">
            <v>104.2</v>
          </cell>
          <cell r="G170">
            <v>125.4</v>
          </cell>
          <cell r="H170">
            <v>100.8</v>
          </cell>
          <cell r="I170">
            <v>99</v>
          </cell>
          <cell r="J170">
            <v>97</v>
          </cell>
          <cell r="K170">
            <v>109</v>
          </cell>
          <cell r="L170">
            <v>125.5</v>
          </cell>
          <cell r="M170">
            <v>110.1</v>
          </cell>
          <cell r="N170">
            <v>102</v>
          </cell>
          <cell r="O170">
            <v>114.6</v>
          </cell>
          <cell r="P170">
            <v>119.6</v>
          </cell>
          <cell r="Q170">
            <v>96</v>
          </cell>
          <cell r="R170">
            <v>107.9</v>
          </cell>
          <cell r="S170">
            <v>102.9</v>
          </cell>
          <cell r="T170">
            <v>102.6</v>
          </cell>
          <cell r="U170">
            <v>125</v>
          </cell>
          <cell r="V170" t="str">
            <v>33</v>
          </cell>
          <cell r="Y170">
            <v>103.5</v>
          </cell>
          <cell r="Z170">
            <v>102.8</v>
          </cell>
          <cell r="AA170">
            <v>104.8</v>
          </cell>
          <cell r="AB170">
            <v>114.1</v>
          </cell>
          <cell r="AC170">
            <v>108.3</v>
          </cell>
          <cell r="AD170">
            <v>98.3</v>
          </cell>
          <cell r="AE170">
            <v>104.3</v>
          </cell>
          <cell r="AF170">
            <v>103.1</v>
          </cell>
          <cell r="AG170">
            <v>94.3</v>
          </cell>
          <cell r="AH170">
            <v>114.2</v>
          </cell>
          <cell r="AI170">
            <v>87.6</v>
          </cell>
          <cell r="AJ170">
            <v>114.3</v>
          </cell>
          <cell r="AK170">
            <v>125.8</v>
          </cell>
          <cell r="AL170">
            <v>96.9</v>
          </cell>
          <cell r="AM170">
            <v>106.9</v>
          </cell>
          <cell r="AN170">
            <v>106</v>
          </cell>
          <cell r="AO170">
            <v>118.5</v>
          </cell>
          <cell r="AP170">
            <v>126.6</v>
          </cell>
        </row>
        <row r="171">
          <cell r="A171" t="str">
            <v>34</v>
          </cell>
          <cell r="D171">
            <v>103.3</v>
          </cell>
          <cell r="E171">
            <v>100.3</v>
          </cell>
          <cell r="F171">
            <v>105.5</v>
          </cell>
          <cell r="G171">
            <v>113</v>
          </cell>
          <cell r="H171">
            <v>103.2</v>
          </cell>
          <cell r="I171">
            <v>101.4</v>
          </cell>
          <cell r="J171">
            <v>99.9</v>
          </cell>
          <cell r="K171">
            <v>105.1</v>
          </cell>
          <cell r="L171">
            <v>123</v>
          </cell>
          <cell r="M171">
            <v>106</v>
          </cell>
          <cell r="N171">
            <v>103.9</v>
          </cell>
          <cell r="O171">
            <v>120.4</v>
          </cell>
          <cell r="P171">
            <v>117</v>
          </cell>
          <cell r="Q171">
            <v>99</v>
          </cell>
          <cell r="R171">
            <v>104.2</v>
          </cell>
          <cell r="S171">
            <v>100.8</v>
          </cell>
          <cell r="T171">
            <v>106.2</v>
          </cell>
          <cell r="U171">
            <v>125.8</v>
          </cell>
          <cell r="V171" t="str">
            <v>34</v>
          </cell>
          <cell r="Y171">
            <v>104.4</v>
          </cell>
          <cell r="Z171">
            <v>105.6</v>
          </cell>
          <cell r="AA171">
            <v>106.2</v>
          </cell>
          <cell r="AB171">
            <v>95.9</v>
          </cell>
          <cell r="AC171">
            <v>109.9</v>
          </cell>
          <cell r="AD171">
            <v>101.3</v>
          </cell>
          <cell r="AE171">
            <v>105.8</v>
          </cell>
          <cell r="AF171">
            <v>100.8</v>
          </cell>
          <cell r="AG171">
            <v>99.2</v>
          </cell>
          <cell r="AH171">
            <v>107.4</v>
          </cell>
          <cell r="AI171">
            <v>90.8</v>
          </cell>
          <cell r="AJ171">
            <v>115.5</v>
          </cell>
          <cell r="AK171">
            <v>119.7</v>
          </cell>
          <cell r="AL171">
            <v>100.2</v>
          </cell>
          <cell r="AM171">
            <v>106.2</v>
          </cell>
          <cell r="AN171">
            <v>104.3</v>
          </cell>
          <cell r="AO171">
            <v>121.7</v>
          </cell>
          <cell r="AP171">
            <v>126.6</v>
          </cell>
        </row>
        <row r="172">
          <cell r="A172" t="str">
            <v>35</v>
          </cell>
          <cell r="D172">
            <v>95.1</v>
          </cell>
          <cell r="E172">
            <v>92.1</v>
          </cell>
          <cell r="F172">
            <v>96.1</v>
          </cell>
          <cell r="G172">
            <v>92.8</v>
          </cell>
          <cell r="H172">
            <v>92.9</v>
          </cell>
          <cell r="I172">
            <v>92.9</v>
          </cell>
          <cell r="J172">
            <v>94.5</v>
          </cell>
          <cell r="K172">
            <v>93.1</v>
          </cell>
          <cell r="L172">
            <v>119.2</v>
          </cell>
          <cell r="M172">
            <v>97.1</v>
          </cell>
          <cell r="N172">
            <v>91.8</v>
          </cell>
          <cell r="O172">
            <v>118.3</v>
          </cell>
          <cell r="P172">
            <v>99.3</v>
          </cell>
          <cell r="Q172">
            <v>92.7</v>
          </cell>
          <cell r="R172">
            <v>92.3</v>
          </cell>
          <cell r="S172">
            <v>90.9</v>
          </cell>
          <cell r="T172">
            <v>100.2</v>
          </cell>
          <cell r="U172">
            <v>118.6</v>
          </cell>
          <cell r="V172" t="str">
            <v>35</v>
          </cell>
          <cell r="Y172">
            <v>96.7</v>
          </cell>
          <cell r="Z172">
            <v>97.2</v>
          </cell>
          <cell r="AA172">
            <v>96.7</v>
          </cell>
          <cell r="AB172">
            <v>91.2</v>
          </cell>
          <cell r="AC172">
            <v>97.4</v>
          </cell>
          <cell r="AD172">
            <v>94.3</v>
          </cell>
          <cell r="AE172">
            <v>104.1</v>
          </cell>
          <cell r="AF172">
            <v>94.8</v>
          </cell>
          <cell r="AG172">
            <v>87.8</v>
          </cell>
          <cell r="AH172">
            <v>92</v>
          </cell>
          <cell r="AI172">
            <v>87.7</v>
          </cell>
          <cell r="AJ172">
            <v>112.9</v>
          </cell>
          <cell r="AK172">
            <v>102.7</v>
          </cell>
          <cell r="AL172">
            <v>93.7</v>
          </cell>
          <cell r="AM172">
            <v>93.9</v>
          </cell>
          <cell r="AN172">
            <v>95.5</v>
          </cell>
          <cell r="AO172">
            <v>117.3</v>
          </cell>
          <cell r="AP172">
            <v>116</v>
          </cell>
        </row>
        <row r="173">
          <cell r="A173" t="str">
            <v>36</v>
          </cell>
          <cell r="D173">
            <v>103</v>
          </cell>
          <cell r="E173">
            <v>104.9</v>
          </cell>
          <cell r="F173">
            <v>105.6</v>
          </cell>
          <cell r="G173">
            <v>105.8</v>
          </cell>
          <cell r="H173">
            <v>103.8</v>
          </cell>
          <cell r="I173">
            <v>99.3</v>
          </cell>
          <cell r="J173">
            <v>96.7</v>
          </cell>
          <cell r="K173">
            <v>108.6</v>
          </cell>
          <cell r="L173">
            <v>132.1</v>
          </cell>
          <cell r="M173">
            <v>108</v>
          </cell>
          <cell r="N173">
            <v>100.6</v>
          </cell>
          <cell r="O173">
            <v>118.8</v>
          </cell>
          <cell r="P173">
            <v>115.9</v>
          </cell>
          <cell r="Q173">
            <v>99.2</v>
          </cell>
          <cell r="R173">
            <v>103.4</v>
          </cell>
          <cell r="S173">
            <v>99.7</v>
          </cell>
          <cell r="T173">
            <v>101.4</v>
          </cell>
          <cell r="U173">
            <v>120.3</v>
          </cell>
          <cell r="V173" t="str">
            <v>36</v>
          </cell>
          <cell r="Y173">
            <v>104.1</v>
          </cell>
          <cell r="Z173">
            <v>105.6</v>
          </cell>
          <cell r="AA173">
            <v>106.5</v>
          </cell>
          <cell r="AB173">
            <v>95.6</v>
          </cell>
          <cell r="AC173">
            <v>109.6</v>
          </cell>
          <cell r="AD173">
            <v>101.4</v>
          </cell>
          <cell r="AE173">
            <v>105.6</v>
          </cell>
          <cell r="AF173">
            <v>108.4</v>
          </cell>
          <cell r="AG173">
            <v>103.1</v>
          </cell>
          <cell r="AH173">
            <v>112</v>
          </cell>
          <cell r="AI173">
            <v>82.4</v>
          </cell>
          <cell r="AJ173">
            <v>114.9</v>
          </cell>
          <cell r="AK173">
            <v>124.1</v>
          </cell>
          <cell r="AL173">
            <v>98.9</v>
          </cell>
          <cell r="AM173">
            <v>101.7</v>
          </cell>
          <cell r="AN173">
            <v>103.6</v>
          </cell>
          <cell r="AO173">
            <v>117.3</v>
          </cell>
          <cell r="AP173">
            <v>118.5</v>
          </cell>
        </row>
        <row r="174">
          <cell r="A174" t="str">
            <v>37</v>
          </cell>
          <cell r="D174">
            <v>103.2</v>
          </cell>
          <cell r="E174">
            <v>108.7</v>
          </cell>
          <cell r="F174">
            <v>105.8</v>
          </cell>
          <cell r="G174">
            <v>100.1</v>
          </cell>
          <cell r="H174">
            <v>105.1</v>
          </cell>
          <cell r="I174">
            <v>95.8</v>
          </cell>
          <cell r="J174">
            <v>99.9</v>
          </cell>
          <cell r="K174">
            <v>99.2</v>
          </cell>
          <cell r="L174">
            <v>140.4</v>
          </cell>
          <cell r="M174">
            <v>97.2</v>
          </cell>
          <cell r="N174">
            <v>115.9</v>
          </cell>
          <cell r="O174">
            <v>123.8</v>
          </cell>
          <cell r="P174">
            <v>107.6</v>
          </cell>
          <cell r="Q174">
            <v>99.4</v>
          </cell>
          <cell r="R174">
            <v>96.6</v>
          </cell>
          <cell r="S174">
            <v>100</v>
          </cell>
          <cell r="T174">
            <v>104.9</v>
          </cell>
          <cell r="U174">
            <v>136</v>
          </cell>
          <cell r="V174" t="str">
            <v>37</v>
          </cell>
          <cell r="Y174">
            <v>102.3</v>
          </cell>
          <cell r="Z174">
            <v>114.3</v>
          </cell>
          <cell r="AA174">
            <v>104.9</v>
          </cell>
          <cell r="AB174">
            <v>101</v>
          </cell>
          <cell r="AC174">
            <v>103.4</v>
          </cell>
          <cell r="AD174">
            <v>99.9</v>
          </cell>
          <cell r="AE174">
            <v>104.6</v>
          </cell>
          <cell r="AF174">
            <v>102</v>
          </cell>
          <cell r="AG174">
            <v>90.6</v>
          </cell>
          <cell r="AH174">
            <v>102.8</v>
          </cell>
          <cell r="AI174">
            <v>93</v>
          </cell>
          <cell r="AJ174">
            <v>116.5</v>
          </cell>
          <cell r="AK174">
            <v>115.2</v>
          </cell>
          <cell r="AL174">
            <v>95.9</v>
          </cell>
          <cell r="AM174">
            <v>100.7</v>
          </cell>
          <cell r="AN174">
            <v>104.1</v>
          </cell>
          <cell r="AO174">
            <v>117.3</v>
          </cell>
          <cell r="AP174">
            <v>130.69999999999999</v>
          </cell>
        </row>
        <row r="175">
          <cell r="A175" t="str">
            <v>38</v>
          </cell>
          <cell r="D175">
            <v>98.1</v>
          </cell>
          <cell r="E175">
            <v>100.7</v>
          </cell>
          <cell r="F175">
            <v>96.5</v>
          </cell>
          <cell r="G175">
            <v>96.3</v>
          </cell>
          <cell r="H175">
            <v>107.8</v>
          </cell>
          <cell r="I175">
            <v>96.1</v>
          </cell>
          <cell r="J175">
            <v>96.2</v>
          </cell>
          <cell r="K175">
            <v>96.1</v>
          </cell>
          <cell r="L175">
            <v>138.1</v>
          </cell>
          <cell r="M175">
            <v>90.8</v>
          </cell>
          <cell r="N175">
            <v>106.9</v>
          </cell>
          <cell r="O175">
            <v>119.4</v>
          </cell>
          <cell r="P175">
            <v>89.3</v>
          </cell>
          <cell r="Q175">
            <v>97.5</v>
          </cell>
          <cell r="R175">
            <v>96.7</v>
          </cell>
          <cell r="S175">
            <v>96.6</v>
          </cell>
          <cell r="T175">
            <v>96.6</v>
          </cell>
          <cell r="U175">
            <v>127.7</v>
          </cell>
          <cell r="V175" t="str">
            <v>38</v>
          </cell>
          <cell r="Y175">
            <v>97.2</v>
          </cell>
          <cell r="Z175">
            <v>105</v>
          </cell>
          <cell r="AA175">
            <v>94</v>
          </cell>
          <cell r="AB175">
            <v>90.6</v>
          </cell>
          <cell r="AC175">
            <v>102.4</v>
          </cell>
          <cell r="AD175">
            <v>104.1</v>
          </cell>
          <cell r="AE175">
            <v>105.3</v>
          </cell>
          <cell r="AF175">
            <v>96.1</v>
          </cell>
          <cell r="AG175">
            <v>94.3</v>
          </cell>
          <cell r="AH175">
            <v>98.8</v>
          </cell>
          <cell r="AI175">
            <v>87.9</v>
          </cell>
          <cell r="AJ175">
            <v>113.2</v>
          </cell>
          <cell r="AK175">
            <v>86</v>
          </cell>
          <cell r="AL175">
            <v>94.3</v>
          </cell>
          <cell r="AM175">
            <v>100</v>
          </cell>
          <cell r="AN175">
            <v>101.3</v>
          </cell>
          <cell r="AO175">
            <v>105.2</v>
          </cell>
          <cell r="AP175">
            <v>115.2</v>
          </cell>
        </row>
        <row r="176">
          <cell r="A176" t="str">
            <v>39</v>
          </cell>
          <cell r="D176">
            <v>100.5</v>
          </cell>
          <cell r="E176">
            <v>104.7</v>
          </cell>
          <cell r="F176">
            <v>103.4</v>
          </cell>
          <cell r="G176">
            <v>101.2</v>
          </cell>
          <cell r="H176">
            <v>105.4</v>
          </cell>
          <cell r="I176">
            <v>91.4</v>
          </cell>
          <cell r="J176">
            <v>97.6</v>
          </cell>
          <cell r="K176">
            <v>97.2</v>
          </cell>
          <cell r="L176">
            <v>134.4</v>
          </cell>
          <cell r="M176">
            <v>96.1</v>
          </cell>
          <cell r="N176">
            <v>99.3</v>
          </cell>
          <cell r="O176">
            <v>118.8</v>
          </cell>
          <cell r="P176">
            <v>109.9</v>
          </cell>
          <cell r="Q176">
            <v>96.6</v>
          </cell>
          <cell r="R176">
            <v>94.9</v>
          </cell>
          <cell r="S176">
            <v>97.3</v>
          </cell>
          <cell r="T176">
            <v>97.8</v>
          </cell>
          <cell r="U176">
            <v>125</v>
          </cell>
          <cell r="V176" t="str">
            <v>39</v>
          </cell>
          <cell r="Y176">
            <v>99.4</v>
          </cell>
          <cell r="Z176">
            <v>110.3</v>
          </cell>
          <cell r="AA176">
            <v>102.3</v>
          </cell>
          <cell r="AB176">
            <v>89</v>
          </cell>
          <cell r="AC176">
            <v>100.5</v>
          </cell>
          <cell r="AD176">
            <v>97.7</v>
          </cell>
          <cell r="AE176">
            <v>100.4</v>
          </cell>
          <cell r="AF176">
            <v>99.5</v>
          </cell>
          <cell r="AG176">
            <v>94.2</v>
          </cell>
          <cell r="AH176">
            <v>98.9</v>
          </cell>
          <cell r="AI176">
            <v>73.2</v>
          </cell>
          <cell r="AJ176">
            <v>112.5</v>
          </cell>
          <cell r="AK176">
            <v>115.1</v>
          </cell>
          <cell r="AL176">
            <v>92.7</v>
          </cell>
          <cell r="AM176">
            <v>99.2</v>
          </cell>
          <cell r="AN176">
            <v>101.7</v>
          </cell>
          <cell r="AO176">
            <v>109.6</v>
          </cell>
          <cell r="AP176">
            <v>116.8</v>
          </cell>
        </row>
        <row r="177">
          <cell r="A177" t="str">
            <v>310</v>
          </cell>
          <cell r="D177">
            <v>103.7</v>
          </cell>
          <cell r="E177">
            <v>110.6</v>
          </cell>
          <cell r="F177">
            <v>105.4</v>
          </cell>
          <cell r="G177">
            <v>104.3</v>
          </cell>
          <cell r="H177">
            <v>107.7</v>
          </cell>
          <cell r="I177">
            <v>93.6</v>
          </cell>
          <cell r="J177">
            <v>98.6</v>
          </cell>
          <cell r="K177">
            <v>98.6</v>
          </cell>
          <cell r="L177">
            <v>133.69999999999999</v>
          </cell>
          <cell r="M177">
            <v>96.8</v>
          </cell>
          <cell r="N177">
            <v>114.4</v>
          </cell>
          <cell r="O177">
            <v>123.9</v>
          </cell>
          <cell r="P177">
            <v>111.4</v>
          </cell>
          <cell r="Q177">
            <v>101.3</v>
          </cell>
          <cell r="R177">
            <v>96.1</v>
          </cell>
          <cell r="S177">
            <v>99.7</v>
          </cell>
          <cell r="T177">
            <v>101.4</v>
          </cell>
          <cell r="U177">
            <v>125</v>
          </cell>
          <cell r="V177" t="str">
            <v>310</v>
          </cell>
          <cell r="Y177">
            <v>103.1</v>
          </cell>
          <cell r="Z177">
            <v>111.6</v>
          </cell>
          <cell r="AA177">
            <v>104.5</v>
          </cell>
          <cell r="AB177">
            <v>89.4</v>
          </cell>
          <cell r="AC177">
            <v>107</v>
          </cell>
          <cell r="AD177">
            <v>100.2</v>
          </cell>
          <cell r="AE177">
            <v>101.3</v>
          </cell>
          <cell r="AF177">
            <v>103.5</v>
          </cell>
          <cell r="AG177">
            <v>97.8</v>
          </cell>
          <cell r="AH177">
            <v>105.8</v>
          </cell>
          <cell r="AI177">
            <v>90.7</v>
          </cell>
          <cell r="AJ177">
            <v>118.6</v>
          </cell>
          <cell r="AK177">
            <v>117</v>
          </cell>
          <cell r="AL177">
            <v>98.4</v>
          </cell>
          <cell r="AM177">
            <v>100.5</v>
          </cell>
          <cell r="AN177">
            <v>102.7</v>
          </cell>
          <cell r="AO177">
            <v>118.5</v>
          </cell>
          <cell r="AP177">
            <v>124.1</v>
          </cell>
        </row>
        <row r="178">
          <cell r="A178" t="str">
            <v>311</v>
          </cell>
          <cell r="D178">
            <v>102.9</v>
          </cell>
          <cell r="E178">
            <v>107.6</v>
          </cell>
          <cell r="F178">
            <v>106</v>
          </cell>
          <cell r="G178">
            <v>101</v>
          </cell>
          <cell r="H178">
            <v>108.7</v>
          </cell>
          <cell r="I178">
            <v>95.2</v>
          </cell>
          <cell r="J178">
            <v>97.3</v>
          </cell>
          <cell r="K178">
            <v>96.7</v>
          </cell>
          <cell r="L178">
            <v>134.69999999999999</v>
          </cell>
          <cell r="M178">
            <v>93.8</v>
          </cell>
          <cell r="N178">
            <v>114.8</v>
          </cell>
          <cell r="O178">
            <v>127.8</v>
          </cell>
          <cell r="P178">
            <v>108.2</v>
          </cell>
          <cell r="Q178">
            <v>99.7</v>
          </cell>
          <cell r="R178">
            <v>94.5</v>
          </cell>
          <cell r="S178">
            <v>100</v>
          </cell>
          <cell r="T178">
            <v>103.8</v>
          </cell>
          <cell r="U178">
            <v>129.6</v>
          </cell>
          <cell r="V178" t="str">
            <v>311</v>
          </cell>
          <cell r="Y178">
            <v>102.8</v>
          </cell>
          <cell r="Z178">
            <v>109.5</v>
          </cell>
          <cell r="AA178">
            <v>105.4</v>
          </cell>
          <cell r="AB178">
            <v>94.6</v>
          </cell>
          <cell r="AC178">
            <v>103</v>
          </cell>
          <cell r="AD178">
            <v>102.9</v>
          </cell>
          <cell r="AE178">
            <v>98</v>
          </cell>
          <cell r="AF178">
            <v>103.7</v>
          </cell>
          <cell r="AG178">
            <v>97.8</v>
          </cell>
          <cell r="AH178">
            <v>100.1</v>
          </cell>
          <cell r="AI178">
            <v>97.7</v>
          </cell>
          <cell r="AJ178" t="str">
            <v>x</v>
          </cell>
          <cell r="AK178">
            <v>112.6</v>
          </cell>
          <cell r="AL178">
            <v>97.7</v>
          </cell>
          <cell r="AM178">
            <v>98.9</v>
          </cell>
          <cell r="AN178">
            <v>103.3</v>
          </cell>
          <cell r="AO178">
            <v>121.7</v>
          </cell>
          <cell r="AP178">
            <v>130.69999999999999</v>
          </cell>
        </row>
        <row r="179">
          <cell r="A179" t="str">
            <v>312</v>
          </cell>
          <cell r="D179">
            <v>102.9</v>
          </cell>
          <cell r="E179">
            <v>105</v>
          </cell>
          <cell r="F179">
            <v>106.6</v>
          </cell>
          <cell r="G179">
            <v>95.9</v>
          </cell>
          <cell r="H179">
            <v>108.6</v>
          </cell>
          <cell r="I179">
            <v>99.8</v>
          </cell>
          <cell r="J179">
            <v>96.8</v>
          </cell>
          <cell r="K179">
            <v>104</v>
          </cell>
          <cell r="L179">
            <v>138.5</v>
          </cell>
          <cell r="M179">
            <v>95.7</v>
          </cell>
          <cell r="N179">
            <v>119.4</v>
          </cell>
          <cell r="O179">
            <v>122.5</v>
          </cell>
          <cell r="P179">
            <v>103</v>
          </cell>
          <cell r="Q179">
            <v>98.8</v>
          </cell>
          <cell r="R179">
            <v>104.9</v>
          </cell>
          <cell r="S179">
            <v>98.8</v>
          </cell>
          <cell r="T179">
            <v>107.4</v>
          </cell>
          <cell r="U179">
            <v>139.69999999999999</v>
          </cell>
          <cell r="V179" t="str">
            <v>312</v>
          </cell>
          <cell r="Y179">
            <v>102.1</v>
          </cell>
          <cell r="Z179">
            <v>102.6</v>
          </cell>
          <cell r="AA179">
            <v>106.2</v>
          </cell>
          <cell r="AB179">
            <v>92</v>
          </cell>
          <cell r="AC179">
            <v>106.5</v>
          </cell>
          <cell r="AD179">
            <v>104.9</v>
          </cell>
          <cell r="AE179">
            <v>99</v>
          </cell>
          <cell r="AF179">
            <v>101.6</v>
          </cell>
          <cell r="AG179">
            <v>96.9</v>
          </cell>
          <cell r="AH179">
            <v>98.6</v>
          </cell>
          <cell r="AI179">
            <v>101.1</v>
          </cell>
          <cell r="AJ179">
            <v>113.9</v>
          </cell>
          <cell r="AK179">
            <v>106.6</v>
          </cell>
          <cell r="AL179">
            <v>96.3</v>
          </cell>
          <cell r="AM179">
            <v>108.5</v>
          </cell>
          <cell r="AN179">
            <v>103.3</v>
          </cell>
          <cell r="AO179">
            <v>122.9</v>
          </cell>
          <cell r="AP179">
            <v>134.80000000000001</v>
          </cell>
        </row>
        <row r="180">
          <cell r="A180" t="str">
            <v>41</v>
          </cell>
          <cell r="D180">
            <v>97.7</v>
          </cell>
          <cell r="E180">
            <v>101.4</v>
          </cell>
          <cell r="F180">
            <v>97.4</v>
          </cell>
          <cell r="G180">
            <v>91.1</v>
          </cell>
          <cell r="H180">
            <v>98</v>
          </cell>
          <cell r="I180">
            <v>94.8</v>
          </cell>
          <cell r="J180">
            <v>95.4</v>
          </cell>
          <cell r="K180">
            <v>81.5</v>
          </cell>
          <cell r="L180">
            <v>113.3</v>
          </cell>
          <cell r="M180">
            <v>90.2</v>
          </cell>
          <cell r="N180">
            <v>117</v>
          </cell>
          <cell r="O180">
            <v>95.2</v>
          </cell>
          <cell r="P180">
            <v>108.9</v>
          </cell>
          <cell r="Q180">
            <v>95.7</v>
          </cell>
          <cell r="R180">
            <v>92.7</v>
          </cell>
          <cell r="S180">
            <v>95.9</v>
          </cell>
          <cell r="T180">
            <v>111.9</v>
          </cell>
          <cell r="U180">
            <v>130.30000000000001</v>
          </cell>
          <cell r="V180" t="str">
            <v>41</v>
          </cell>
          <cell r="Y180">
            <v>96.7</v>
          </cell>
          <cell r="Z180">
            <v>99.8</v>
          </cell>
          <cell r="AA180">
            <v>97.1</v>
          </cell>
          <cell r="AB180">
            <v>89.9</v>
          </cell>
          <cell r="AC180">
            <v>96.4</v>
          </cell>
          <cell r="AD180">
            <v>97</v>
          </cell>
          <cell r="AE180">
            <v>99</v>
          </cell>
          <cell r="AF180">
            <v>99.1</v>
          </cell>
          <cell r="AG180" t="str">
            <v>x</v>
          </cell>
          <cell r="AH180">
            <v>97.6</v>
          </cell>
          <cell r="AI180">
            <v>89.4</v>
          </cell>
          <cell r="AJ180">
            <v>78.400000000000006</v>
          </cell>
          <cell r="AK180">
            <v>114.5</v>
          </cell>
          <cell r="AL180">
            <v>92</v>
          </cell>
          <cell r="AM180">
            <v>97.2</v>
          </cell>
          <cell r="AN180">
            <v>100.7</v>
          </cell>
          <cell r="AO180">
            <v>133</v>
          </cell>
          <cell r="AP180">
            <v>131.1</v>
          </cell>
        </row>
        <row r="181">
          <cell r="A181" t="str">
            <v>42</v>
          </cell>
          <cell r="D181">
            <v>95.9</v>
          </cell>
          <cell r="E181">
            <v>103.4</v>
          </cell>
          <cell r="F181">
            <v>100.7</v>
          </cell>
          <cell r="G181">
            <v>86</v>
          </cell>
          <cell r="H181">
            <v>95.7</v>
          </cell>
          <cell r="I181">
            <v>85.7</v>
          </cell>
          <cell r="J181">
            <v>95</v>
          </cell>
          <cell r="K181">
            <v>83.9</v>
          </cell>
          <cell r="L181">
            <v>124.2</v>
          </cell>
          <cell r="M181">
            <v>91.3</v>
          </cell>
          <cell r="N181">
            <v>98.9</v>
          </cell>
          <cell r="O181">
            <v>93.7</v>
          </cell>
          <cell r="P181">
            <v>105.9</v>
          </cell>
          <cell r="Q181">
            <v>92.6</v>
          </cell>
          <cell r="R181">
            <v>89.5</v>
          </cell>
          <cell r="S181">
            <v>94.7</v>
          </cell>
          <cell r="T181">
            <v>106</v>
          </cell>
          <cell r="U181">
            <v>128.4</v>
          </cell>
          <cell r="V181" t="str">
            <v>42</v>
          </cell>
          <cell r="Y181">
            <v>94.7</v>
          </cell>
          <cell r="Z181">
            <v>101.8</v>
          </cell>
          <cell r="AA181">
            <v>100</v>
          </cell>
          <cell r="AB181">
            <v>85</v>
          </cell>
          <cell r="AC181">
            <v>92.6</v>
          </cell>
          <cell r="AD181">
            <v>87.8</v>
          </cell>
          <cell r="AE181">
            <v>93.1</v>
          </cell>
          <cell r="AF181">
            <v>97.2</v>
          </cell>
          <cell r="AG181">
            <v>93.5</v>
          </cell>
          <cell r="AH181">
            <v>97.1</v>
          </cell>
          <cell r="AI181">
            <v>74.2</v>
          </cell>
          <cell r="AJ181">
            <v>88.4</v>
          </cell>
          <cell r="AK181">
            <v>111.2</v>
          </cell>
          <cell r="AL181">
            <v>89.9</v>
          </cell>
          <cell r="AM181">
            <v>95.3</v>
          </cell>
          <cell r="AN181">
            <v>98.8</v>
          </cell>
          <cell r="AO181">
            <v>119.8</v>
          </cell>
          <cell r="AP181">
            <v>127.9</v>
          </cell>
        </row>
        <row r="182">
          <cell r="A182" t="str">
            <v>43</v>
          </cell>
          <cell r="D182">
            <v>103.1</v>
          </cell>
          <cell r="E182">
            <v>105.2</v>
          </cell>
          <cell r="F182">
            <v>105</v>
          </cell>
          <cell r="G182">
            <v>103.3</v>
          </cell>
          <cell r="H182">
            <v>105.9</v>
          </cell>
          <cell r="I182">
            <v>101.1</v>
          </cell>
          <cell r="J182">
            <v>96.9</v>
          </cell>
          <cell r="K182">
            <v>92.8</v>
          </cell>
          <cell r="L182">
            <v>123.7</v>
          </cell>
          <cell r="M182">
            <v>106.7</v>
          </cell>
          <cell r="N182">
            <v>116</v>
          </cell>
          <cell r="O182">
            <v>102.1</v>
          </cell>
          <cell r="P182">
            <v>121.2</v>
          </cell>
          <cell r="Q182">
            <v>98.9</v>
          </cell>
          <cell r="R182">
            <v>102.1</v>
          </cell>
          <cell r="S182">
            <v>103.7</v>
          </cell>
          <cell r="T182">
            <v>119</v>
          </cell>
          <cell r="U182">
            <v>132.1</v>
          </cell>
          <cell r="V182" t="str">
            <v>43</v>
          </cell>
          <cell r="Y182">
            <v>101.9</v>
          </cell>
          <cell r="Z182">
            <v>106.2</v>
          </cell>
          <cell r="AA182">
            <v>103.1</v>
          </cell>
          <cell r="AB182">
            <v>101.5</v>
          </cell>
          <cell r="AC182">
            <v>102</v>
          </cell>
          <cell r="AD182">
            <v>108.6</v>
          </cell>
          <cell r="AE182">
            <v>90.1</v>
          </cell>
          <cell r="AF182">
            <v>108.4</v>
          </cell>
          <cell r="AG182">
            <v>95.8</v>
          </cell>
          <cell r="AH182">
            <v>112.6</v>
          </cell>
          <cell r="AI182">
            <v>89.2</v>
          </cell>
          <cell r="AJ182">
            <v>85.3</v>
          </cell>
          <cell r="AK182">
            <v>129.9</v>
          </cell>
          <cell r="AL182">
            <v>96.4</v>
          </cell>
          <cell r="AM182">
            <v>103</v>
          </cell>
          <cell r="AN182">
            <v>107.5</v>
          </cell>
          <cell r="AO182">
            <v>137.4</v>
          </cell>
          <cell r="AP182">
            <v>132</v>
          </cell>
        </row>
        <row r="183">
          <cell r="A183" t="str">
            <v>44</v>
          </cell>
          <cell r="D183">
            <v>103.1</v>
          </cell>
          <cell r="E183">
            <v>103.5</v>
          </cell>
          <cell r="F183">
            <v>103.9</v>
          </cell>
          <cell r="G183">
            <v>99.6</v>
          </cell>
          <cell r="H183">
            <v>104.7</v>
          </cell>
          <cell r="I183">
            <v>99.1</v>
          </cell>
          <cell r="J183">
            <v>97.9</v>
          </cell>
          <cell r="K183">
            <v>88.1</v>
          </cell>
          <cell r="L183">
            <v>123.8</v>
          </cell>
          <cell r="M183">
            <v>100.7</v>
          </cell>
          <cell r="N183">
            <v>117.6</v>
          </cell>
          <cell r="O183">
            <v>104.2</v>
          </cell>
          <cell r="P183">
            <v>124</v>
          </cell>
          <cell r="Q183">
            <v>101.1</v>
          </cell>
          <cell r="R183">
            <v>98.2</v>
          </cell>
          <cell r="S183">
            <v>100.5</v>
          </cell>
          <cell r="T183">
            <v>120.2</v>
          </cell>
          <cell r="U183">
            <v>122.9</v>
          </cell>
          <cell r="V183" t="str">
            <v>44</v>
          </cell>
          <cell r="Y183">
            <v>102.6</v>
          </cell>
          <cell r="Z183">
            <v>109.6</v>
          </cell>
          <cell r="AA183">
            <v>103.2</v>
          </cell>
          <cell r="AB183">
            <v>98</v>
          </cell>
          <cell r="AC183">
            <v>103.7</v>
          </cell>
          <cell r="AD183">
            <v>106.6</v>
          </cell>
          <cell r="AE183">
            <v>95.1</v>
          </cell>
          <cell r="AF183">
            <v>104.2</v>
          </cell>
          <cell r="AG183">
            <v>98.8</v>
          </cell>
          <cell r="AH183">
            <v>107.9</v>
          </cell>
          <cell r="AI183">
            <v>93.9</v>
          </cell>
          <cell r="AJ183" t="str">
            <v>x</v>
          </cell>
          <cell r="AK183">
            <v>131.80000000000001</v>
          </cell>
          <cell r="AL183">
            <v>98.1</v>
          </cell>
          <cell r="AM183">
            <v>100.8</v>
          </cell>
          <cell r="AN183">
            <v>102.3</v>
          </cell>
          <cell r="AO183">
            <v>141.80000000000001</v>
          </cell>
          <cell r="AP183">
            <v>124.6</v>
          </cell>
        </row>
        <row r="184">
          <cell r="A184" t="str">
            <v>45</v>
          </cell>
          <cell r="D184">
            <v>97.6</v>
          </cell>
          <cell r="E184">
            <v>88.9</v>
          </cell>
          <cell r="F184">
            <v>94.7</v>
          </cell>
          <cell r="G184">
            <v>90</v>
          </cell>
          <cell r="H184">
            <v>95.3</v>
          </cell>
          <cell r="I184">
            <v>92.9</v>
          </cell>
          <cell r="J184">
            <v>94.7</v>
          </cell>
          <cell r="K184">
            <v>85.3</v>
          </cell>
          <cell r="L184">
            <v>124.9</v>
          </cell>
          <cell r="M184">
            <v>99.1</v>
          </cell>
          <cell r="N184">
            <v>114.6</v>
          </cell>
          <cell r="O184">
            <v>107</v>
          </cell>
          <cell r="P184">
            <v>121</v>
          </cell>
          <cell r="Q184">
            <v>96.3</v>
          </cell>
          <cell r="R184">
            <v>91.8</v>
          </cell>
          <cell r="S184">
            <v>95.1</v>
          </cell>
          <cell r="T184">
            <v>111.9</v>
          </cell>
          <cell r="U184">
            <v>109.2</v>
          </cell>
          <cell r="V184" t="str">
            <v>45</v>
          </cell>
          <cell r="Y184">
            <v>97.3</v>
          </cell>
          <cell r="Z184">
            <v>97.1</v>
          </cell>
          <cell r="AA184">
            <v>92.9</v>
          </cell>
          <cell r="AB184">
            <v>89.9</v>
          </cell>
          <cell r="AC184">
            <v>93.8</v>
          </cell>
          <cell r="AD184">
            <v>97.1</v>
          </cell>
          <cell r="AE184">
            <v>95.2</v>
          </cell>
          <cell r="AF184">
            <v>103.9</v>
          </cell>
          <cell r="AG184">
            <v>90.5</v>
          </cell>
          <cell r="AH184">
            <v>93.2</v>
          </cell>
          <cell r="AI184">
            <v>99.3</v>
          </cell>
          <cell r="AJ184">
            <v>97.7</v>
          </cell>
          <cell r="AK184">
            <v>131.69999999999999</v>
          </cell>
          <cell r="AL184">
            <v>93.2</v>
          </cell>
          <cell r="AM184">
            <v>95.3</v>
          </cell>
          <cell r="AN184">
            <v>98.6</v>
          </cell>
          <cell r="AO184">
            <v>134.1</v>
          </cell>
          <cell r="AP184">
            <v>109.8</v>
          </cell>
        </row>
        <row r="185">
          <cell r="A185" t="str">
            <v>46</v>
          </cell>
          <cell r="D185">
            <v>105</v>
          </cell>
          <cell r="E185">
            <v>96.8</v>
          </cell>
          <cell r="F185">
            <v>107.6</v>
          </cell>
          <cell r="G185">
            <v>103.8</v>
          </cell>
          <cell r="H185">
            <v>110.1</v>
          </cell>
          <cell r="I185">
            <v>99.6</v>
          </cell>
          <cell r="J185">
            <v>99.5</v>
          </cell>
          <cell r="K185">
            <v>94.6</v>
          </cell>
          <cell r="L185">
            <v>132.30000000000001</v>
          </cell>
          <cell r="M185">
            <v>106.2</v>
          </cell>
          <cell r="N185">
            <v>115</v>
          </cell>
          <cell r="O185">
            <v>104.3</v>
          </cell>
          <cell r="P185">
            <v>129.5</v>
          </cell>
          <cell r="Q185">
            <v>103</v>
          </cell>
          <cell r="R185">
            <v>103.9</v>
          </cell>
          <cell r="S185">
            <v>104</v>
          </cell>
          <cell r="T185">
            <v>108.3</v>
          </cell>
          <cell r="U185">
            <v>113.8</v>
          </cell>
          <cell r="V185" t="str">
            <v>46</v>
          </cell>
          <cell r="Y185">
            <v>104.8</v>
          </cell>
          <cell r="Z185">
            <v>106.3</v>
          </cell>
          <cell r="AA185">
            <v>105.4</v>
          </cell>
          <cell r="AB185">
            <v>101.7</v>
          </cell>
          <cell r="AC185">
            <v>106.9</v>
          </cell>
          <cell r="AD185">
            <v>109.6</v>
          </cell>
          <cell r="AE185">
            <v>92.9</v>
          </cell>
          <cell r="AF185">
            <v>113.1</v>
          </cell>
          <cell r="AG185">
            <v>108.7</v>
          </cell>
          <cell r="AH185">
            <v>111.4</v>
          </cell>
          <cell r="AI185">
            <v>95.6</v>
          </cell>
          <cell r="AJ185">
            <v>94.5</v>
          </cell>
          <cell r="AK185">
            <v>142.80000000000001</v>
          </cell>
          <cell r="AL185">
            <v>98.7</v>
          </cell>
          <cell r="AM185">
            <v>106.7</v>
          </cell>
          <cell r="AN185">
            <v>107.3</v>
          </cell>
          <cell r="AO185">
            <v>138.5</v>
          </cell>
          <cell r="AP185">
            <v>116.4</v>
          </cell>
        </row>
        <row r="186">
          <cell r="A186" t="str">
            <v>47</v>
          </cell>
          <cell r="D186">
            <v>101.7</v>
          </cell>
          <cell r="E186">
            <v>102</v>
          </cell>
          <cell r="F186">
            <v>103.2</v>
          </cell>
          <cell r="G186">
            <v>96.8</v>
          </cell>
          <cell r="H186">
            <v>102.5</v>
          </cell>
          <cell r="I186">
            <v>95.6</v>
          </cell>
          <cell r="J186">
            <v>98.4</v>
          </cell>
          <cell r="K186">
            <v>98.4</v>
          </cell>
          <cell r="L186">
            <v>109.1</v>
          </cell>
          <cell r="M186">
            <v>92.3</v>
          </cell>
          <cell r="N186">
            <v>119.3</v>
          </cell>
          <cell r="O186">
            <v>102.6</v>
          </cell>
          <cell r="P186">
            <v>114</v>
          </cell>
          <cell r="Q186">
            <v>100.7</v>
          </cell>
          <cell r="R186">
            <v>97</v>
          </cell>
          <cell r="S186">
            <v>99.7</v>
          </cell>
          <cell r="T186">
            <v>110.7</v>
          </cell>
          <cell r="U186">
            <v>113.8</v>
          </cell>
          <cell r="V186" t="str">
            <v>47</v>
          </cell>
          <cell r="Y186">
            <v>102</v>
          </cell>
          <cell r="Z186">
            <v>110.6</v>
          </cell>
          <cell r="AA186">
            <v>102.9</v>
          </cell>
          <cell r="AB186">
            <v>94</v>
          </cell>
          <cell r="AC186">
            <v>100.8</v>
          </cell>
          <cell r="AD186">
            <v>109.5</v>
          </cell>
          <cell r="AE186">
            <v>94.6</v>
          </cell>
          <cell r="AF186">
            <v>103.2</v>
          </cell>
          <cell r="AG186">
            <v>95.8</v>
          </cell>
          <cell r="AH186">
            <v>102</v>
          </cell>
          <cell r="AI186">
            <v>99.4</v>
          </cell>
          <cell r="AJ186">
            <v>102</v>
          </cell>
          <cell r="AK186">
            <v>129.4</v>
          </cell>
          <cell r="AL186">
            <v>95</v>
          </cell>
          <cell r="AM186">
            <v>100.8</v>
          </cell>
          <cell r="AN186">
            <v>104.8</v>
          </cell>
          <cell r="AO186">
            <v>138.5</v>
          </cell>
          <cell r="AP186">
            <v>117.2</v>
          </cell>
        </row>
        <row r="187">
          <cell r="A187" t="str">
            <v>48</v>
          </cell>
          <cell r="D187">
            <v>99</v>
          </cell>
          <cell r="E187">
            <v>100.9</v>
          </cell>
          <cell r="F187">
            <v>96.7</v>
          </cell>
          <cell r="G187">
            <v>94.4</v>
          </cell>
          <cell r="H187">
            <v>102.8</v>
          </cell>
          <cell r="I187">
            <v>97</v>
          </cell>
          <cell r="J187">
            <v>99.5</v>
          </cell>
          <cell r="K187">
            <v>90.9</v>
          </cell>
          <cell r="L187">
            <v>105.5</v>
          </cell>
          <cell r="M187">
            <v>93.8</v>
          </cell>
          <cell r="N187">
            <v>117.4</v>
          </cell>
          <cell r="O187">
            <v>100.9</v>
          </cell>
          <cell r="P187">
            <v>97.4</v>
          </cell>
          <cell r="Q187">
            <v>100.9</v>
          </cell>
          <cell r="R187">
            <v>100.4</v>
          </cell>
          <cell r="S187">
            <v>93.3</v>
          </cell>
          <cell r="T187">
            <v>104.8</v>
          </cell>
          <cell r="U187">
            <v>111.9</v>
          </cell>
          <cell r="V187" t="str">
            <v>48</v>
          </cell>
          <cell r="Y187">
            <v>97.4</v>
          </cell>
          <cell r="Z187">
            <v>101.6</v>
          </cell>
          <cell r="AA187">
            <v>95.5</v>
          </cell>
          <cell r="AB187">
            <v>92.7</v>
          </cell>
          <cell r="AC187">
            <v>102</v>
          </cell>
          <cell r="AD187">
            <v>105.8</v>
          </cell>
          <cell r="AE187">
            <v>96.6</v>
          </cell>
          <cell r="AF187">
            <v>103</v>
          </cell>
          <cell r="AG187" t="str">
            <v>x</v>
          </cell>
          <cell r="AH187">
            <v>100.8</v>
          </cell>
          <cell r="AI187">
            <v>100.5</v>
          </cell>
          <cell r="AJ187">
            <v>95.1</v>
          </cell>
          <cell r="AK187">
            <v>93.4</v>
          </cell>
          <cell r="AL187">
            <v>96.4</v>
          </cell>
          <cell r="AM187">
            <v>105</v>
          </cell>
          <cell r="AN187">
            <v>101.2</v>
          </cell>
          <cell r="AO187">
            <v>120.9</v>
          </cell>
          <cell r="AP187">
            <v>110.7</v>
          </cell>
        </row>
        <row r="188">
          <cell r="A188" t="str">
            <v>49</v>
          </cell>
          <cell r="D188">
            <v>99.4</v>
          </cell>
          <cell r="E188">
            <v>102.8</v>
          </cell>
          <cell r="F188">
            <v>101.2</v>
          </cell>
          <cell r="G188">
            <v>111.6</v>
          </cell>
          <cell r="H188">
            <v>101.1</v>
          </cell>
          <cell r="I188">
            <v>97.8</v>
          </cell>
          <cell r="J188">
            <v>93.6</v>
          </cell>
          <cell r="K188">
            <v>97.6</v>
          </cell>
          <cell r="L188">
            <v>102.7</v>
          </cell>
          <cell r="M188">
            <v>95.7</v>
          </cell>
          <cell r="N188">
            <v>108.4</v>
          </cell>
          <cell r="O188">
            <v>95.3</v>
          </cell>
          <cell r="P188">
            <v>119.1</v>
          </cell>
          <cell r="Q188">
            <v>97.4</v>
          </cell>
          <cell r="R188">
            <v>94.8</v>
          </cell>
          <cell r="S188">
            <v>96.4</v>
          </cell>
          <cell r="T188">
            <v>116.7</v>
          </cell>
          <cell r="U188">
            <v>107.3</v>
          </cell>
          <cell r="V188" t="str">
            <v>49</v>
          </cell>
          <cell r="Y188">
            <v>100</v>
          </cell>
          <cell r="Z188">
            <v>106.9</v>
          </cell>
          <cell r="AA188">
            <v>100</v>
          </cell>
          <cell r="AB188">
            <v>103.2</v>
          </cell>
          <cell r="AC188">
            <v>99.1</v>
          </cell>
          <cell r="AD188">
            <v>107.1</v>
          </cell>
          <cell r="AE188">
            <v>89.4</v>
          </cell>
          <cell r="AF188">
            <v>111.3</v>
          </cell>
          <cell r="AG188">
            <v>97</v>
          </cell>
          <cell r="AH188">
            <v>103.6</v>
          </cell>
          <cell r="AI188">
            <v>91.3</v>
          </cell>
          <cell r="AJ188" t="str">
            <v>x</v>
          </cell>
          <cell r="AK188">
            <v>129.5</v>
          </cell>
          <cell r="AL188">
            <v>95.3</v>
          </cell>
          <cell r="AM188">
            <v>97.2</v>
          </cell>
          <cell r="AN188">
            <v>103.2</v>
          </cell>
          <cell r="AO188">
            <v>136.30000000000001</v>
          </cell>
          <cell r="AP188">
            <v>109.8</v>
          </cell>
        </row>
        <row r="189">
          <cell r="A189" t="str">
            <v>410</v>
          </cell>
          <cell r="D189">
            <v>100.4</v>
          </cell>
          <cell r="E189">
            <v>104.5</v>
          </cell>
          <cell r="F189">
            <v>100.6</v>
          </cell>
          <cell r="G189">
            <v>95.2</v>
          </cell>
          <cell r="H189">
            <v>101.1</v>
          </cell>
          <cell r="I189">
            <v>97.9</v>
          </cell>
          <cell r="J189">
            <v>95.8</v>
          </cell>
          <cell r="K189">
            <v>96.6</v>
          </cell>
          <cell r="L189">
            <v>104.1</v>
          </cell>
          <cell r="M189">
            <v>95.5</v>
          </cell>
          <cell r="N189">
            <v>114.7</v>
          </cell>
          <cell r="O189">
            <v>103.5</v>
          </cell>
          <cell r="P189">
            <v>120.5</v>
          </cell>
          <cell r="Q189">
            <v>97.1</v>
          </cell>
          <cell r="R189">
            <v>96.1</v>
          </cell>
          <cell r="S189">
            <v>98.7</v>
          </cell>
          <cell r="T189">
            <v>117.9</v>
          </cell>
          <cell r="U189">
            <v>113.8</v>
          </cell>
          <cell r="V189" t="str">
            <v>410</v>
          </cell>
          <cell r="Y189">
            <v>100.3</v>
          </cell>
          <cell r="Z189">
            <v>107.7</v>
          </cell>
          <cell r="AA189">
            <v>99.5</v>
          </cell>
          <cell r="AB189">
            <v>92.9</v>
          </cell>
          <cell r="AC189">
            <v>101.3</v>
          </cell>
          <cell r="AD189">
            <v>105.6</v>
          </cell>
          <cell r="AE189">
            <v>93.7</v>
          </cell>
          <cell r="AF189">
            <v>108.1</v>
          </cell>
          <cell r="AG189">
            <v>95.5</v>
          </cell>
          <cell r="AH189">
            <v>104.5</v>
          </cell>
          <cell r="AI189">
            <v>95.5</v>
          </cell>
          <cell r="AJ189">
            <v>92.4</v>
          </cell>
          <cell r="AK189">
            <v>133.69999999999999</v>
          </cell>
          <cell r="AL189">
            <v>92.8</v>
          </cell>
          <cell r="AM189">
            <v>98.9</v>
          </cell>
          <cell r="AN189">
            <v>104.1</v>
          </cell>
          <cell r="AO189">
            <v>138.5</v>
          </cell>
          <cell r="AP189">
            <v>115.6</v>
          </cell>
        </row>
        <row r="190">
          <cell r="A190" t="str">
            <v>411</v>
          </cell>
          <cell r="D190">
            <v>100.9</v>
          </cell>
          <cell r="E190">
            <v>103.9</v>
          </cell>
          <cell r="F190">
            <v>102.4</v>
          </cell>
          <cell r="G190">
            <v>94.8</v>
          </cell>
          <cell r="H190">
            <v>101.7</v>
          </cell>
          <cell r="I190">
            <v>98.9</v>
          </cell>
          <cell r="J190">
            <v>97.4</v>
          </cell>
          <cell r="K190">
            <v>95.8</v>
          </cell>
          <cell r="L190">
            <v>111.1</v>
          </cell>
          <cell r="M190">
            <v>95.3</v>
          </cell>
          <cell r="N190">
            <v>113.6</v>
          </cell>
          <cell r="O190">
            <v>99.3</v>
          </cell>
          <cell r="P190">
            <v>117.8</v>
          </cell>
          <cell r="Q190">
            <v>98.9</v>
          </cell>
          <cell r="R190">
            <v>95.8</v>
          </cell>
          <cell r="S190">
            <v>98.8</v>
          </cell>
          <cell r="T190">
            <v>109.5</v>
          </cell>
          <cell r="U190">
            <v>110.1</v>
          </cell>
          <cell r="V190" t="str">
            <v>411</v>
          </cell>
          <cell r="Y190">
            <v>101.4</v>
          </cell>
          <cell r="Z190">
            <v>104.6</v>
          </cell>
          <cell r="AA190">
            <v>102.3</v>
          </cell>
          <cell r="AB190">
            <v>92.9</v>
          </cell>
          <cell r="AC190">
            <v>100.5</v>
          </cell>
          <cell r="AD190">
            <v>106.7</v>
          </cell>
          <cell r="AE190">
            <v>96</v>
          </cell>
          <cell r="AF190">
            <v>107.1</v>
          </cell>
          <cell r="AG190">
            <v>96.9</v>
          </cell>
          <cell r="AH190">
            <v>103.8</v>
          </cell>
          <cell r="AI190">
            <v>94.7</v>
          </cell>
          <cell r="AJ190" t="str">
            <v>x</v>
          </cell>
          <cell r="AK190">
            <v>129.6</v>
          </cell>
          <cell r="AL190">
            <v>95</v>
          </cell>
          <cell r="AM190">
            <v>101.3</v>
          </cell>
          <cell r="AN190">
            <v>105</v>
          </cell>
          <cell r="AO190">
            <v>131.9</v>
          </cell>
          <cell r="AP190">
            <v>114.8</v>
          </cell>
        </row>
        <row r="191">
          <cell r="A191" t="str">
            <v>412</v>
          </cell>
          <cell r="D191">
            <v>100.2</v>
          </cell>
          <cell r="E191">
            <v>102.7</v>
          </cell>
          <cell r="F191">
            <v>102.6</v>
          </cell>
          <cell r="G191">
            <v>90.9</v>
          </cell>
          <cell r="H191">
            <v>105.2</v>
          </cell>
          <cell r="I191">
            <v>98</v>
          </cell>
          <cell r="J191">
            <v>97.4</v>
          </cell>
          <cell r="K191">
            <v>96.4</v>
          </cell>
          <cell r="L191">
            <v>96.2</v>
          </cell>
          <cell r="M191">
            <v>96.2</v>
          </cell>
          <cell r="N191">
            <v>114</v>
          </cell>
          <cell r="O191">
            <v>95.5</v>
          </cell>
          <cell r="P191">
            <v>109.5</v>
          </cell>
          <cell r="Q191">
            <v>99.3</v>
          </cell>
          <cell r="R191">
            <v>101.6</v>
          </cell>
          <cell r="S191">
            <v>98.4</v>
          </cell>
          <cell r="T191">
            <v>110.7</v>
          </cell>
          <cell r="U191">
            <v>116.5</v>
          </cell>
          <cell r="V191" t="str">
            <v>412</v>
          </cell>
          <cell r="Y191">
            <v>100.5</v>
          </cell>
          <cell r="Z191">
            <v>102.9</v>
          </cell>
          <cell r="AA191">
            <v>102.1</v>
          </cell>
          <cell r="AB191">
            <v>88.7</v>
          </cell>
          <cell r="AC191">
            <v>104</v>
          </cell>
          <cell r="AD191">
            <v>106</v>
          </cell>
          <cell r="AE191">
            <v>94.9</v>
          </cell>
          <cell r="AF191">
            <v>103</v>
          </cell>
          <cell r="AG191">
            <v>96.1</v>
          </cell>
          <cell r="AH191">
            <v>98.4</v>
          </cell>
          <cell r="AI191">
            <v>97.2</v>
          </cell>
          <cell r="AJ191">
            <v>91.2</v>
          </cell>
          <cell r="AK191">
            <v>121.6</v>
          </cell>
          <cell r="AL191">
            <v>94.8</v>
          </cell>
          <cell r="AM191">
            <v>105.1</v>
          </cell>
          <cell r="AN191">
            <v>104.7</v>
          </cell>
          <cell r="AO191">
            <v>134.1</v>
          </cell>
          <cell r="AP191">
            <v>123</v>
          </cell>
        </row>
        <row r="192">
          <cell r="A192" t="str">
            <v>51</v>
          </cell>
          <cell r="D192">
            <v>93.5</v>
          </cell>
          <cell r="E192">
            <v>92.6</v>
          </cell>
          <cell r="F192">
            <v>92.4</v>
          </cell>
          <cell r="G192">
            <v>93.4</v>
          </cell>
          <cell r="H192">
            <v>98.7</v>
          </cell>
          <cell r="I192">
            <v>86.9</v>
          </cell>
          <cell r="J192">
            <v>94.8</v>
          </cell>
          <cell r="K192">
            <v>84.6</v>
          </cell>
          <cell r="L192">
            <v>90.8</v>
          </cell>
          <cell r="M192">
            <v>83.1</v>
          </cell>
          <cell r="N192">
            <v>95.6</v>
          </cell>
          <cell r="O192">
            <v>88.9</v>
          </cell>
          <cell r="P192">
            <v>102.9</v>
          </cell>
          <cell r="Q192">
            <v>96</v>
          </cell>
          <cell r="R192">
            <v>92.4</v>
          </cell>
          <cell r="S192">
            <v>92.5</v>
          </cell>
          <cell r="T192">
            <v>108.3</v>
          </cell>
          <cell r="U192">
            <v>120.2</v>
          </cell>
          <cell r="V192" t="str">
            <v>51</v>
          </cell>
          <cell r="Y192">
            <v>95</v>
          </cell>
          <cell r="Z192">
            <v>91.3</v>
          </cell>
          <cell r="AA192">
            <v>92.8</v>
          </cell>
          <cell r="AB192">
            <v>94.3</v>
          </cell>
          <cell r="AC192">
            <v>99.6</v>
          </cell>
          <cell r="AD192">
            <v>86.7</v>
          </cell>
          <cell r="AE192">
            <v>94.6</v>
          </cell>
          <cell r="AF192">
            <v>92.4</v>
          </cell>
          <cell r="AG192">
            <v>93.4</v>
          </cell>
          <cell r="AH192">
            <v>94</v>
          </cell>
          <cell r="AI192">
            <v>95.3</v>
          </cell>
          <cell r="AJ192">
            <v>108.4</v>
          </cell>
          <cell r="AK192">
            <v>113</v>
          </cell>
          <cell r="AL192">
            <v>94.1</v>
          </cell>
          <cell r="AM192">
            <v>97</v>
          </cell>
          <cell r="AN192">
            <v>97.4</v>
          </cell>
          <cell r="AO192">
            <v>118.7</v>
          </cell>
          <cell r="AP192">
            <v>118</v>
          </cell>
        </row>
        <row r="193">
          <cell r="A193" t="str">
            <v>52</v>
          </cell>
          <cell r="D193">
            <v>96.1</v>
          </cell>
          <cell r="E193">
            <v>98.6</v>
          </cell>
          <cell r="F193">
            <v>100.3</v>
          </cell>
          <cell r="G193">
            <v>94.2</v>
          </cell>
          <cell r="H193">
            <v>101.4</v>
          </cell>
          <cell r="I193">
            <v>92</v>
          </cell>
          <cell r="J193">
            <v>94.5</v>
          </cell>
          <cell r="K193">
            <v>88</v>
          </cell>
          <cell r="L193">
            <v>89.4</v>
          </cell>
          <cell r="M193">
            <v>103</v>
          </cell>
          <cell r="N193">
            <v>86.1</v>
          </cell>
          <cell r="O193">
            <v>87.6</v>
          </cell>
          <cell r="P193">
            <v>111</v>
          </cell>
          <cell r="Q193">
            <v>96.6</v>
          </cell>
          <cell r="R193">
            <v>89.9</v>
          </cell>
          <cell r="S193">
            <v>93.2</v>
          </cell>
          <cell r="T193">
            <v>106</v>
          </cell>
          <cell r="U193">
            <v>114.7</v>
          </cell>
          <cell r="V193" t="str">
            <v>52</v>
          </cell>
          <cell r="Y193">
            <v>96.2</v>
          </cell>
          <cell r="Z193">
            <v>100.6</v>
          </cell>
          <cell r="AA193">
            <v>99.2</v>
          </cell>
          <cell r="AB193">
            <v>93.6</v>
          </cell>
          <cell r="AC193">
            <v>101.1</v>
          </cell>
          <cell r="AD193">
            <v>92.6</v>
          </cell>
          <cell r="AE193">
            <v>92.2</v>
          </cell>
          <cell r="AF193" t="str">
            <v>x</v>
          </cell>
          <cell r="AG193">
            <v>96.4</v>
          </cell>
          <cell r="AH193">
            <v>103.3</v>
          </cell>
          <cell r="AI193">
            <v>93.1</v>
          </cell>
          <cell r="AJ193">
            <v>106</v>
          </cell>
          <cell r="AK193">
            <v>115</v>
          </cell>
          <cell r="AL193">
            <v>91.3</v>
          </cell>
          <cell r="AM193">
            <v>88.7</v>
          </cell>
          <cell r="AN193">
            <v>97.2</v>
          </cell>
          <cell r="AO193">
            <v>112.1</v>
          </cell>
          <cell r="AP193">
            <v>107.4</v>
          </cell>
        </row>
        <row r="194">
          <cell r="A194" t="str">
            <v>53</v>
          </cell>
          <cell r="D194">
            <v>98.7</v>
          </cell>
          <cell r="E194">
            <v>102.6</v>
          </cell>
          <cell r="F194">
            <v>101.2</v>
          </cell>
          <cell r="G194">
            <v>110.2</v>
          </cell>
          <cell r="H194">
            <v>108.8</v>
          </cell>
          <cell r="I194">
            <v>93.8</v>
          </cell>
          <cell r="J194">
            <v>93.7</v>
          </cell>
          <cell r="K194">
            <v>101.5</v>
          </cell>
          <cell r="L194">
            <v>90.8</v>
          </cell>
          <cell r="M194">
            <v>106.3</v>
          </cell>
          <cell r="N194">
            <v>95.9</v>
          </cell>
          <cell r="O194">
            <v>93.4</v>
          </cell>
          <cell r="P194">
            <v>118.1</v>
          </cell>
          <cell r="Q194">
            <v>96.4</v>
          </cell>
          <cell r="R194">
            <v>98.2</v>
          </cell>
          <cell r="S194">
            <v>100.5</v>
          </cell>
          <cell r="T194">
            <v>109.5</v>
          </cell>
          <cell r="U194">
            <v>116.5</v>
          </cell>
          <cell r="V194" t="str">
            <v>53</v>
          </cell>
          <cell r="Y194">
            <v>100.1</v>
          </cell>
          <cell r="Z194">
            <v>101.5</v>
          </cell>
          <cell r="AA194">
            <v>101.4</v>
          </cell>
          <cell r="AB194">
            <v>110.3</v>
          </cell>
          <cell r="AC194">
            <v>108.7</v>
          </cell>
          <cell r="AD194">
            <v>97.9</v>
          </cell>
          <cell r="AE194">
            <v>90.2</v>
          </cell>
          <cell r="AF194">
            <v>105</v>
          </cell>
          <cell r="AG194">
            <v>107.6</v>
          </cell>
          <cell r="AH194">
            <v>108.3</v>
          </cell>
          <cell r="AI194">
            <v>96.1</v>
          </cell>
          <cell r="AJ194">
            <v>110.4</v>
          </cell>
          <cell r="AK194">
            <v>125.7</v>
          </cell>
          <cell r="AL194">
            <v>94.6</v>
          </cell>
          <cell r="AM194">
            <v>96</v>
          </cell>
          <cell r="AN194">
            <v>104.8</v>
          </cell>
          <cell r="AO194">
            <v>117.6</v>
          </cell>
          <cell r="AP194">
            <v>110.7</v>
          </cell>
        </row>
        <row r="195">
          <cell r="A195" t="str">
            <v>54</v>
          </cell>
          <cell r="D195">
            <v>101.7</v>
          </cell>
          <cell r="E195">
            <v>102.6</v>
          </cell>
          <cell r="F195">
            <v>104.2</v>
          </cell>
          <cell r="G195">
            <v>106.7</v>
          </cell>
          <cell r="H195">
            <v>108.5</v>
          </cell>
          <cell r="I195">
            <v>94.8</v>
          </cell>
          <cell r="J195">
            <v>99.6</v>
          </cell>
          <cell r="K195">
            <v>99.6</v>
          </cell>
          <cell r="L195">
            <v>90.8</v>
          </cell>
          <cell r="M195">
            <v>106.9</v>
          </cell>
          <cell r="N195">
            <v>100.8</v>
          </cell>
          <cell r="O195">
            <v>93.7</v>
          </cell>
          <cell r="P195">
            <v>126</v>
          </cell>
          <cell r="Q195">
            <v>99.8</v>
          </cell>
          <cell r="R195">
            <v>104.2</v>
          </cell>
          <cell r="S195">
            <v>96.5</v>
          </cell>
          <cell r="T195">
            <v>120.2</v>
          </cell>
          <cell r="U195">
            <v>122.9</v>
          </cell>
          <cell r="V195" t="str">
            <v>54</v>
          </cell>
          <cell r="Y195">
            <v>101.9</v>
          </cell>
          <cell r="Z195">
            <v>103.9</v>
          </cell>
          <cell r="AA195">
            <v>103.8</v>
          </cell>
          <cell r="AB195">
            <v>109.7</v>
          </cell>
          <cell r="AC195">
            <v>107.7</v>
          </cell>
          <cell r="AD195">
            <v>95.9</v>
          </cell>
          <cell r="AE195">
            <v>97.2</v>
          </cell>
          <cell r="AF195" t="str">
            <v>x</v>
          </cell>
          <cell r="AG195">
            <v>110.6</v>
          </cell>
          <cell r="AH195">
            <v>109.6</v>
          </cell>
          <cell r="AI195">
            <v>96</v>
          </cell>
          <cell r="AJ195">
            <v>113.5</v>
          </cell>
          <cell r="AK195">
            <v>129.80000000000001</v>
          </cell>
          <cell r="AL195">
            <v>95.7</v>
          </cell>
          <cell r="AM195">
            <v>105.3</v>
          </cell>
          <cell r="AN195">
            <v>101.2</v>
          </cell>
          <cell r="AO195">
            <v>129.69999999999999</v>
          </cell>
          <cell r="AP195">
            <v>116.4</v>
          </cell>
        </row>
        <row r="196">
          <cell r="A196" t="str">
            <v>55</v>
          </cell>
          <cell r="D196">
            <v>97.6</v>
          </cell>
          <cell r="E196">
            <v>92.4</v>
          </cell>
          <cell r="F196">
            <v>94</v>
          </cell>
          <cell r="G196">
            <v>100.7</v>
          </cell>
          <cell r="H196">
            <v>101.8</v>
          </cell>
          <cell r="I196">
            <v>91.1</v>
          </cell>
          <cell r="J196">
            <v>95</v>
          </cell>
          <cell r="K196">
            <v>95.7</v>
          </cell>
          <cell r="L196">
            <v>86.8</v>
          </cell>
          <cell r="M196">
            <v>96.6</v>
          </cell>
          <cell r="N196">
            <v>104.4</v>
          </cell>
          <cell r="O196">
            <v>99.6</v>
          </cell>
          <cell r="P196">
            <v>121.2</v>
          </cell>
          <cell r="Q196">
            <v>99.7</v>
          </cell>
          <cell r="R196">
            <v>95.7</v>
          </cell>
          <cell r="S196">
            <v>94</v>
          </cell>
          <cell r="T196">
            <v>111.9</v>
          </cell>
          <cell r="U196">
            <v>111</v>
          </cell>
          <cell r="V196" t="str">
            <v>55</v>
          </cell>
          <cell r="Y196">
            <v>98.3</v>
          </cell>
          <cell r="Z196">
            <v>93.2</v>
          </cell>
          <cell r="AA196">
            <v>93.8</v>
          </cell>
          <cell r="AB196">
            <v>101.6</v>
          </cell>
          <cell r="AC196">
            <v>102</v>
          </cell>
          <cell r="AD196">
            <v>93</v>
          </cell>
          <cell r="AE196">
            <v>94</v>
          </cell>
          <cell r="AF196" t="str">
            <v>x</v>
          </cell>
          <cell r="AG196">
            <v>110.5</v>
          </cell>
          <cell r="AH196">
            <v>102.5</v>
          </cell>
          <cell r="AI196">
            <v>98.3</v>
          </cell>
          <cell r="AJ196">
            <v>123.1</v>
          </cell>
          <cell r="AK196">
            <v>129</v>
          </cell>
          <cell r="AL196">
            <v>95.5</v>
          </cell>
          <cell r="AM196">
            <v>97.4</v>
          </cell>
          <cell r="AN196">
            <v>98.5</v>
          </cell>
          <cell r="AO196">
            <v>118.7</v>
          </cell>
          <cell r="AP196">
            <v>102.5</v>
          </cell>
        </row>
        <row r="197">
          <cell r="A197" t="str">
            <v>56</v>
          </cell>
          <cell r="D197">
            <v>102.2</v>
          </cell>
          <cell r="E197">
            <v>103.3</v>
          </cell>
          <cell r="F197">
            <v>102.7</v>
          </cell>
          <cell r="G197">
            <v>108.8</v>
          </cell>
          <cell r="H197">
            <v>111.7</v>
          </cell>
          <cell r="I197">
            <v>97</v>
          </cell>
          <cell r="J197">
            <v>97.9</v>
          </cell>
          <cell r="K197">
            <v>101.6</v>
          </cell>
          <cell r="L197">
            <v>92.6</v>
          </cell>
          <cell r="M197">
            <v>109.7</v>
          </cell>
          <cell r="N197">
            <v>96.2</v>
          </cell>
          <cell r="O197">
            <v>106.9</v>
          </cell>
          <cell r="P197">
            <v>125.5</v>
          </cell>
          <cell r="Q197">
            <v>102.1</v>
          </cell>
          <cell r="R197">
            <v>100.8</v>
          </cell>
          <cell r="S197">
            <v>100.4</v>
          </cell>
          <cell r="T197">
            <v>106</v>
          </cell>
          <cell r="U197">
            <v>99.1</v>
          </cell>
          <cell r="V197" t="str">
            <v>56</v>
          </cell>
          <cell r="Y197">
            <v>103.3</v>
          </cell>
          <cell r="Z197">
            <v>103.8</v>
          </cell>
          <cell r="AA197">
            <v>103</v>
          </cell>
          <cell r="AB197">
            <v>108.8</v>
          </cell>
          <cell r="AC197">
            <v>110.5</v>
          </cell>
          <cell r="AD197">
            <v>97.7</v>
          </cell>
          <cell r="AE197">
            <v>95.5</v>
          </cell>
          <cell r="AF197">
            <v>107.8</v>
          </cell>
          <cell r="AG197">
            <v>110</v>
          </cell>
          <cell r="AH197">
            <v>114.6</v>
          </cell>
          <cell r="AI197">
            <v>98.7</v>
          </cell>
          <cell r="AJ197">
            <v>115.4</v>
          </cell>
          <cell r="AK197">
            <v>139.1</v>
          </cell>
          <cell r="AL197">
            <v>98.2</v>
          </cell>
          <cell r="AM197">
            <v>100.8</v>
          </cell>
          <cell r="AN197">
            <v>103.5</v>
          </cell>
          <cell r="AO197">
            <v>117.6</v>
          </cell>
          <cell r="AP197">
            <v>98.4</v>
          </cell>
        </row>
        <row r="198">
          <cell r="A198" t="str">
            <v>57</v>
          </cell>
          <cell r="D198">
            <v>99.6</v>
          </cell>
          <cell r="E198">
            <v>101</v>
          </cell>
          <cell r="F198">
            <v>100.7</v>
          </cell>
          <cell r="G198">
            <v>99.9</v>
          </cell>
          <cell r="H198">
            <v>104.8</v>
          </cell>
          <cell r="I198">
            <v>97.4</v>
          </cell>
          <cell r="J198">
            <v>96.7</v>
          </cell>
          <cell r="K198">
            <v>95.8</v>
          </cell>
          <cell r="L198">
            <v>92.3</v>
          </cell>
          <cell r="M198">
            <v>102.2</v>
          </cell>
          <cell r="N198">
            <v>97.5</v>
          </cell>
          <cell r="O198">
            <v>101.6</v>
          </cell>
          <cell r="P198">
            <v>111.7</v>
          </cell>
          <cell r="Q198">
            <v>102.3</v>
          </cell>
          <cell r="R198">
            <v>97.4</v>
          </cell>
          <cell r="S198">
            <v>97</v>
          </cell>
          <cell r="T198">
            <v>115.5</v>
          </cell>
          <cell r="U198">
            <v>112.8</v>
          </cell>
          <cell r="V198" t="str">
            <v>57</v>
          </cell>
          <cell r="Y198">
            <v>99.7</v>
          </cell>
          <cell r="Z198">
            <v>104.6</v>
          </cell>
          <cell r="AA198">
            <v>100.6</v>
          </cell>
          <cell r="AB198">
            <v>99.9</v>
          </cell>
          <cell r="AC198">
            <v>103</v>
          </cell>
          <cell r="AD198">
            <v>100.5</v>
          </cell>
          <cell r="AE198">
            <v>94.1</v>
          </cell>
          <cell r="AF198" t="str">
            <v>x</v>
          </cell>
          <cell r="AG198">
            <v>107.4</v>
          </cell>
          <cell r="AH198">
            <v>105.4</v>
          </cell>
          <cell r="AI198">
            <v>98.1</v>
          </cell>
          <cell r="AJ198">
            <v>110.7</v>
          </cell>
          <cell r="AK198">
            <v>119.6</v>
          </cell>
          <cell r="AL198">
            <v>95.1</v>
          </cell>
          <cell r="AM198">
            <v>98.9</v>
          </cell>
          <cell r="AN198">
            <v>102.1</v>
          </cell>
          <cell r="AO198">
            <v>119.8</v>
          </cell>
          <cell r="AP198">
            <v>109</v>
          </cell>
        </row>
        <row r="199">
          <cell r="A199" t="str">
            <v>58</v>
          </cell>
          <cell r="D199">
            <v>94.5</v>
          </cell>
          <cell r="E199">
            <v>93.1</v>
          </cell>
          <cell r="F199">
            <v>93.7</v>
          </cell>
          <cell r="G199">
            <v>119.6</v>
          </cell>
          <cell r="H199">
            <v>103.1</v>
          </cell>
          <cell r="I199">
            <v>89.8</v>
          </cell>
          <cell r="J199">
            <v>93.2</v>
          </cell>
          <cell r="K199">
            <v>105.6</v>
          </cell>
          <cell r="L199">
            <v>101.1</v>
          </cell>
          <cell r="M199">
            <v>94.8</v>
          </cell>
          <cell r="N199">
            <v>94.3</v>
          </cell>
          <cell r="O199">
            <v>109.3</v>
          </cell>
          <cell r="P199">
            <v>79.900000000000006</v>
          </cell>
          <cell r="Q199">
            <v>99.4</v>
          </cell>
          <cell r="R199">
            <v>96.3</v>
          </cell>
          <cell r="S199">
            <v>98.8</v>
          </cell>
          <cell r="T199">
            <v>103.6</v>
          </cell>
          <cell r="U199">
            <v>107.3</v>
          </cell>
          <cell r="V199" t="str">
            <v>58</v>
          </cell>
          <cell r="Y199">
            <v>95.6</v>
          </cell>
          <cell r="Z199">
            <v>97.6</v>
          </cell>
          <cell r="AA199">
            <v>94.6</v>
          </cell>
          <cell r="AB199">
            <v>119.6</v>
          </cell>
          <cell r="AC199">
            <v>104.6</v>
          </cell>
          <cell r="AD199">
            <v>92.1</v>
          </cell>
          <cell r="AE199">
            <v>93.8</v>
          </cell>
          <cell r="AF199" t="str">
            <v>x</v>
          </cell>
          <cell r="AG199">
            <v>108.2</v>
          </cell>
          <cell r="AH199">
            <v>94.6</v>
          </cell>
          <cell r="AI199">
            <v>97.9</v>
          </cell>
          <cell r="AJ199">
            <v>111.2</v>
          </cell>
          <cell r="AK199">
            <v>87.4</v>
          </cell>
          <cell r="AL199">
            <v>95.9</v>
          </cell>
          <cell r="AM199">
            <v>93.6</v>
          </cell>
          <cell r="AN199">
            <v>102</v>
          </cell>
          <cell r="AO199">
            <v>106.6</v>
          </cell>
          <cell r="AP199">
            <v>104.9</v>
          </cell>
        </row>
        <row r="200">
          <cell r="A200" t="str">
            <v>59</v>
          </cell>
          <cell r="D200">
            <v>98.5</v>
          </cell>
          <cell r="E200">
            <v>106.4</v>
          </cell>
          <cell r="F200">
            <v>102</v>
          </cell>
          <cell r="G200">
            <v>101.7</v>
          </cell>
          <cell r="H200">
            <v>103.8</v>
          </cell>
          <cell r="I200">
            <v>98.6</v>
          </cell>
          <cell r="J200">
            <v>91.4</v>
          </cell>
          <cell r="K200">
            <v>96.2</v>
          </cell>
          <cell r="L200">
            <v>95.6</v>
          </cell>
          <cell r="M200">
            <v>93.5</v>
          </cell>
          <cell r="N200">
            <v>84.9</v>
          </cell>
          <cell r="O200">
            <v>106.7</v>
          </cell>
          <cell r="P200">
            <v>119.1</v>
          </cell>
          <cell r="Q200">
            <v>98.8</v>
          </cell>
          <cell r="R200">
            <v>96.9</v>
          </cell>
          <cell r="S200">
            <v>99.5</v>
          </cell>
          <cell r="T200">
            <v>111.9</v>
          </cell>
          <cell r="U200">
            <v>111</v>
          </cell>
          <cell r="V200" t="str">
            <v>59</v>
          </cell>
          <cell r="Y200">
            <v>99.2</v>
          </cell>
          <cell r="Z200">
            <v>103.6</v>
          </cell>
          <cell r="AA200">
            <v>101.9</v>
          </cell>
          <cell r="AB200">
            <v>101.7</v>
          </cell>
          <cell r="AC200">
            <v>103.4</v>
          </cell>
          <cell r="AD200">
            <v>98.2</v>
          </cell>
          <cell r="AE200">
            <v>91.5</v>
          </cell>
          <cell r="AF200">
            <v>96.7</v>
          </cell>
          <cell r="AG200">
            <v>106.3</v>
          </cell>
          <cell r="AH200">
            <v>96.4</v>
          </cell>
          <cell r="AI200">
            <v>94.4</v>
          </cell>
          <cell r="AJ200">
            <v>108.8</v>
          </cell>
          <cell r="AK200">
            <v>124.7</v>
          </cell>
          <cell r="AL200">
            <v>93</v>
          </cell>
          <cell r="AM200">
            <v>96.4</v>
          </cell>
          <cell r="AN200">
            <v>103.3</v>
          </cell>
          <cell r="AO200">
            <v>115.4</v>
          </cell>
          <cell r="AP200">
            <v>105.7</v>
          </cell>
        </row>
        <row r="201">
          <cell r="A201" t="str">
            <v>510</v>
          </cell>
          <cell r="D201">
            <v>99</v>
          </cell>
          <cell r="E201">
            <v>105.6</v>
          </cell>
          <cell r="F201">
            <v>101.4</v>
          </cell>
          <cell r="G201">
            <v>105.2</v>
          </cell>
          <cell r="H201">
            <v>105.5</v>
          </cell>
          <cell r="I201">
            <v>98.4</v>
          </cell>
          <cell r="J201">
            <v>93.7</v>
          </cell>
          <cell r="K201">
            <v>99.1</v>
          </cell>
          <cell r="L201">
            <v>99.5</v>
          </cell>
          <cell r="M201">
            <v>102.8</v>
          </cell>
          <cell r="N201">
            <v>91.8</v>
          </cell>
          <cell r="O201">
            <v>102.9</v>
          </cell>
          <cell r="P201">
            <v>115.7</v>
          </cell>
          <cell r="Q201">
            <v>99.1</v>
          </cell>
          <cell r="R201">
            <v>97.3</v>
          </cell>
          <cell r="S201">
            <v>100.2</v>
          </cell>
          <cell r="T201">
            <v>111.9</v>
          </cell>
          <cell r="U201">
            <v>111.9</v>
          </cell>
          <cell r="V201" t="str">
            <v>510</v>
          </cell>
          <cell r="Y201">
            <v>101.6</v>
          </cell>
          <cell r="Z201">
            <v>103.6</v>
          </cell>
          <cell r="AA201">
            <v>101.8</v>
          </cell>
          <cell r="AB201">
            <v>105.2</v>
          </cell>
          <cell r="AC201">
            <v>105.5</v>
          </cell>
          <cell r="AD201">
            <v>100.2</v>
          </cell>
          <cell r="AE201">
            <v>93</v>
          </cell>
          <cell r="AF201">
            <v>101.5</v>
          </cell>
          <cell r="AG201">
            <v>108.7</v>
          </cell>
          <cell r="AH201">
            <v>108.9</v>
          </cell>
          <cell r="AI201">
            <v>104.4</v>
          </cell>
          <cell r="AJ201">
            <v>113</v>
          </cell>
          <cell r="AK201">
            <v>131.5</v>
          </cell>
          <cell r="AL201">
            <v>96.5</v>
          </cell>
          <cell r="AM201">
            <v>95.3</v>
          </cell>
          <cell r="AN201">
            <v>104.3</v>
          </cell>
          <cell r="AO201">
            <v>120.9</v>
          </cell>
          <cell r="AP201">
            <v>106.6</v>
          </cell>
        </row>
        <row r="202">
          <cell r="A202" t="str">
            <v>511</v>
          </cell>
          <cell r="D202">
            <v>99</v>
          </cell>
          <cell r="E202">
            <v>103.3</v>
          </cell>
          <cell r="F202">
            <v>102.1</v>
          </cell>
          <cell r="G202">
            <v>104.2</v>
          </cell>
          <cell r="H202">
            <v>107.7</v>
          </cell>
          <cell r="I202">
            <v>102.6</v>
          </cell>
          <cell r="J202">
            <v>93.6</v>
          </cell>
          <cell r="K202">
            <v>94.8</v>
          </cell>
          <cell r="L202">
            <v>98.4</v>
          </cell>
          <cell r="M202">
            <v>97.2</v>
          </cell>
          <cell r="N202">
            <v>85.2</v>
          </cell>
          <cell r="O202">
            <v>101.2</v>
          </cell>
          <cell r="P202">
            <v>115.1</v>
          </cell>
          <cell r="Q202">
            <v>100.8</v>
          </cell>
          <cell r="R202">
            <v>98.3</v>
          </cell>
          <cell r="S202">
            <v>99</v>
          </cell>
          <cell r="T202">
            <v>109.5</v>
          </cell>
          <cell r="U202">
            <v>121.1</v>
          </cell>
          <cell r="V202" t="str">
            <v>511</v>
          </cell>
          <cell r="Y202">
            <v>100.7</v>
          </cell>
          <cell r="Z202">
            <v>102.7</v>
          </cell>
          <cell r="AA202">
            <v>102.6</v>
          </cell>
          <cell r="AB202">
            <v>104.2</v>
          </cell>
          <cell r="AC202">
            <v>105.8</v>
          </cell>
          <cell r="AD202">
            <v>101.8</v>
          </cell>
          <cell r="AE202">
            <v>93.9</v>
          </cell>
          <cell r="AF202">
            <v>97.1</v>
          </cell>
          <cell r="AG202">
            <v>103.4</v>
          </cell>
          <cell r="AH202">
            <v>103.4</v>
          </cell>
          <cell r="AI202">
            <v>93.2</v>
          </cell>
          <cell r="AJ202">
            <v>114.2</v>
          </cell>
          <cell r="AK202">
            <v>121.8</v>
          </cell>
          <cell r="AL202">
            <v>95.8</v>
          </cell>
          <cell r="AM202">
            <v>98.9</v>
          </cell>
          <cell r="AN202">
            <v>102.3</v>
          </cell>
          <cell r="AO202">
            <v>117.6</v>
          </cell>
          <cell r="AP202">
            <v>112.3</v>
          </cell>
        </row>
        <row r="203">
          <cell r="A203" t="str">
            <v>512</v>
          </cell>
          <cell r="D203">
            <v>98.3</v>
          </cell>
          <cell r="E203">
            <v>101.7</v>
          </cell>
          <cell r="F203">
            <v>102.4</v>
          </cell>
          <cell r="G203">
            <v>101.1</v>
          </cell>
          <cell r="H203">
            <v>104.9</v>
          </cell>
          <cell r="I203">
            <v>106.4</v>
          </cell>
          <cell r="J203">
            <v>93.5</v>
          </cell>
          <cell r="K203">
            <v>97.9</v>
          </cell>
          <cell r="L203">
            <v>96.1</v>
          </cell>
          <cell r="M203">
            <v>97.6</v>
          </cell>
          <cell r="N203">
            <v>86.5</v>
          </cell>
          <cell r="O203">
            <v>93.5</v>
          </cell>
          <cell r="P203">
            <v>103.8</v>
          </cell>
          <cell r="Q203">
            <v>102</v>
          </cell>
          <cell r="R203">
            <v>100.3</v>
          </cell>
          <cell r="S203">
            <v>96.5</v>
          </cell>
          <cell r="T203">
            <v>113.1</v>
          </cell>
          <cell r="U203">
            <v>119.3</v>
          </cell>
          <cell r="V203" t="str">
            <v>512</v>
          </cell>
          <cell r="Y203">
            <v>99.2</v>
          </cell>
          <cell r="Z203">
            <v>106.8</v>
          </cell>
          <cell r="AA203">
            <v>102.3</v>
          </cell>
          <cell r="AB203">
            <v>101.1</v>
          </cell>
          <cell r="AC203">
            <v>103.9</v>
          </cell>
          <cell r="AD203">
            <v>106.4</v>
          </cell>
          <cell r="AE203">
            <v>92</v>
          </cell>
          <cell r="AF203">
            <v>94.3</v>
          </cell>
          <cell r="AG203">
            <v>95.6</v>
          </cell>
          <cell r="AH203">
            <v>104.6</v>
          </cell>
          <cell r="AI203">
            <v>89.3</v>
          </cell>
          <cell r="AJ203" t="str">
            <v>x</v>
          </cell>
          <cell r="AK203">
            <v>112.9</v>
          </cell>
          <cell r="AL203">
            <v>95.4</v>
          </cell>
          <cell r="AM203">
            <v>98.2</v>
          </cell>
          <cell r="AN203">
            <v>100.5</v>
          </cell>
          <cell r="AO203">
            <v>115.4</v>
          </cell>
          <cell r="AP203">
            <v>110.7</v>
          </cell>
        </row>
        <row r="204">
          <cell r="A204" t="str">
            <v>61</v>
          </cell>
          <cell r="D204">
            <v>92.7</v>
          </cell>
          <cell r="E204">
            <v>89</v>
          </cell>
          <cell r="F204">
            <v>91.3</v>
          </cell>
          <cell r="G204">
            <v>97.5</v>
          </cell>
          <cell r="H204">
            <v>99.9</v>
          </cell>
          <cell r="I204">
            <v>92.3</v>
          </cell>
          <cell r="J204">
            <v>93.7</v>
          </cell>
          <cell r="K204">
            <v>91</v>
          </cell>
          <cell r="L204">
            <v>117.1</v>
          </cell>
          <cell r="M204">
            <v>84.2</v>
          </cell>
          <cell r="N204">
            <v>89.5</v>
          </cell>
          <cell r="O204">
            <v>108.8</v>
          </cell>
          <cell r="P204">
            <v>93.4</v>
          </cell>
          <cell r="Q204">
            <v>96.8</v>
          </cell>
          <cell r="R204">
            <v>88.4</v>
          </cell>
          <cell r="S204">
            <v>90.7</v>
          </cell>
          <cell r="T204">
            <v>101.2</v>
          </cell>
          <cell r="U204">
            <v>108.3</v>
          </cell>
          <cell r="V204" t="str">
            <v>61</v>
          </cell>
          <cell r="Y204">
            <v>92.3</v>
          </cell>
          <cell r="Z204">
            <v>92.5</v>
          </cell>
          <cell r="AA204">
            <v>90.5</v>
          </cell>
          <cell r="AB204">
            <v>97.9</v>
          </cell>
          <cell r="AC204">
            <v>98.8</v>
          </cell>
          <cell r="AD204">
            <v>96.4</v>
          </cell>
          <cell r="AE204">
            <v>90.2</v>
          </cell>
          <cell r="AF204">
            <v>96.5</v>
          </cell>
          <cell r="AG204">
            <v>99</v>
          </cell>
          <cell r="AH204">
            <v>86.5</v>
          </cell>
          <cell r="AI204">
            <v>79.400000000000006</v>
          </cell>
          <cell r="AJ204">
            <v>120.3</v>
          </cell>
          <cell r="AK204">
            <v>96.7</v>
          </cell>
          <cell r="AL204">
            <v>91.6</v>
          </cell>
          <cell r="AM204">
            <v>87.3</v>
          </cell>
          <cell r="AN204">
            <v>95.3</v>
          </cell>
          <cell r="AO204">
            <v>100</v>
          </cell>
          <cell r="AP204">
            <v>98.4</v>
          </cell>
        </row>
        <row r="205">
          <cell r="A205" t="str">
            <v>62</v>
          </cell>
          <cell r="D205">
            <v>97.2</v>
          </cell>
          <cell r="E205">
            <v>100.7</v>
          </cell>
          <cell r="F205">
            <v>100.4</v>
          </cell>
          <cell r="G205">
            <v>95.9</v>
          </cell>
          <cell r="H205">
            <v>103.4</v>
          </cell>
          <cell r="I205">
            <v>104.3</v>
          </cell>
          <cell r="J205">
            <v>97.4</v>
          </cell>
          <cell r="K205">
            <v>89.4</v>
          </cell>
          <cell r="L205">
            <v>107.4</v>
          </cell>
          <cell r="M205">
            <v>101.1</v>
          </cell>
          <cell r="N205">
            <v>89</v>
          </cell>
          <cell r="O205">
            <v>107.4</v>
          </cell>
          <cell r="P205">
            <v>99.8</v>
          </cell>
          <cell r="Q205">
            <v>97.1</v>
          </cell>
          <cell r="R205">
            <v>92.7</v>
          </cell>
          <cell r="S205">
            <v>91.9</v>
          </cell>
          <cell r="T205">
            <v>110.7</v>
          </cell>
          <cell r="U205">
            <v>111.9</v>
          </cell>
          <cell r="V205" t="str">
            <v>62</v>
          </cell>
          <cell r="Y205">
            <v>95.6</v>
          </cell>
          <cell r="Z205">
            <v>99.8</v>
          </cell>
          <cell r="AA205">
            <v>99.7</v>
          </cell>
          <cell r="AB205">
            <v>97.4</v>
          </cell>
          <cell r="AC205">
            <v>99.5</v>
          </cell>
          <cell r="AD205">
            <v>104.6</v>
          </cell>
          <cell r="AE205">
            <v>89.8</v>
          </cell>
          <cell r="AF205">
            <v>94.2</v>
          </cell>
          <cell r="AG205">
            <v>98.2</v>
          </cell>
          <cell r="AH205">
            <v>109.1</v>
          </cell>
          <cell r="AI205">
            <v>75.900000000000006</v>
          </cell>
          <cell r="AJ205">
            <v>120.8</v>
          </cell>
          <cell r="AK205">
            <v>100.3</v>
          </cell>
          <cell r="AL205">
            <v>92</v>
          </cell>
          <cell r="AM205">
            <v>87.7</v>
          </cell>
          <cell r="AN205">
            <v>94</v>
          </cell>
          <cell r="AO205">
            <v>105.5</v>
          </cell>
          <cell r="AP205">
            <v>101.6</v>
          </cell>
        </row>
        <row r="206">
          <cell r="A206" t="str">
            <v>63</v>
          </cell>
          <cell r="D206">
            <v>98.4</v>
          </cell>
          <cell r="E206">
            <v>99.3</v>
          </cell>
          <cell r="F206">
            <v>100.6</v>
          </cell>
          <cell r="G206">
            <v>96.6</v>
          </cell>
          <cell r="H206">
            <v>107.1</v>
          </cell>
          <cell r="I206">
            <v>100.7</v>
          </cell>
          <cell r="J206">
            <v>99</v>
          </cell>
          <cell r="K206">
            <v>100.3</v>
          </cell>
          <cell r="L206">
            <v>115.7</v>
          </cell>
          <cell r="M206">
            <v>91.1</v>
          </cell>
          <cell r="N206">
            <v>92.7</v>
          </cell>
          <cell r="O206">
            <v>108.6</v>
          </cell>
          <cell r="P206">
            <v>101.1</v>
          </cell>
          <cell r="Q206">
            <v>99.2</v>
          </cell>
          <cell r="R206">
            <v>96.4</v>
          </cell>
          <cell r="S206">
            <v>94.5</v>
          </cell>
          <cell r="T206">
            <v>113.1</v>
          </cell>
          <cell r="U206">
            <v>109.2</v>
          </cell>
          <cell r="V206" t="str">
            <v>63</v>
          </cell>
          <cell r="Y206">
            <v>97.8</v>
          </cell>
          <cell r="Z206">
            <v>102.6</v>
          </cell>
          <cell r="AA206">
            <v>99.7</v>
          </cell>
          <cell r="AB206">
            <v>93.6</v>
          </cell>
          <cell r="AC206">
            <v>102.4</v>
          </cell>
          <cell r="AD206">
            <v>104.1</v>
          </cell>
          <cell r="AE206">
            <v>90.8</v>
          </cell>
          <cell r="AF206">
            <v>107.3</v>
          </cell>
          <cell r="AG206">
            <v>108.7</v>
          </cell>
          <cell r="AH206">
            <v>99</v>
          </cell>
          <cell r="AI206">
            <v>85</v>
          </cell>
          <cell r="AJ206">
            <v>119.6</v>
          </cell>
          <cell r="AK206">
            <v>104.6</v>
          </cell>
          <cell r="AL206">
            <v>95.7</v>
          </cell>
          <cell r="AM206">
            <v>92.8</v>
          </cell>
          <cell r="AN206">
            <v>96.7</v>
          </cell>
          <cell r="AO206">
            <v>113.2</v>
          </cell>
          <cell r="AP206">
            <v>97.5</v>
          </cell>
        </row>
        <row r="207">
          <cell r="A207" t="str">
            <v>64</v>
          </cell>
          <cell r="D207"/>
          <cell r="E207"/>
          <cell r="F207"/>
          <cell r="G207"/>
          <cell r="H207"/>
          <cell r="I207"/>
          <cell r="J207"/>
          <cell r="K207"/>
          <cell r="L207"/>
          <cell r="M207"/>
          <cell r="N207"/>
          <cell r="O207"/>
          <cell r="P207"/>
          <cell r="Q207"/>
          <cell r="R207"/>
          <cell r="S207"/>
          <cell r="T207"/>
          <cell r="U207"/>
          <cell r="V207" t="str">
            <v>64</v>
          </cell>
          <cell r="Y207"/>
          <cell r="Z207"/>
          <cell r="AA207"/>
          <cell r="AB207"/>
          <cell r="AC207"/>
          <cell r="AD207"/>
          <cell r="AE207"/>
          <cell r="AF207"/>
          <cell r="AG207"/>
          <cell r="AH207"/>
          <cell r="AI207"/>
          <cell r="AJ207"/>
          <cell r="AK207"/>
          <cell r="AL207"/>
          <cell r="AM207"/>
          <cell r="AN207"/>
          <cell r="AO207"/>
          <cell r="AP207"/>
        </row>
        <row r="208">
          <cell r="A208" t="str">
            <v>65</v>
          </cell>
          <cell r="D208"/>
          <cell r="E208"/>
          <cell r="F208"/>
          <cell r="G208"/>
          <cell r="H208"/>
          <cell r="I208"/>
          <cell r="J208"/>
          <cell r="K208"/>
          <cell r="L208"/>
          <cell r="M208"/>
          <cell r="N208"/>
          <cell r="O208"/>
          <cell r="P208"/>
          <cell r="Q208"/>
          <cell r="R208"/>
          <cell r="S208"/>
          <cell r="T208"/>
          <cell r="U208"/>
          <cell r="V208" t="str">
            <v>65</v>
          </cell>
          <cell r="Y208"/>
          <cell r="Z208"/>
          <cell r="AA208"/>
          <cell r="AB208"/>
          <cell r="AC208"/>
          <cell r="AD208"/>
          <cell r="AE208"/>
          <cell r="AF208"/>
          <cell r="AG208"/>
          <cell r="AH208"/>
          <cell r="AI208"/>
          <cell r="AJ208"/>
          <cell r="AK208"/>
          <cell r="AL208"/>
          <cell r="AM208"/>
          <cell r="AN208"/>
          <cell r="AO208"/>
          <cell r="AP208"/>
        </row>
        <row r="209">
          <cell r="A209" t="str">
            <v>66</v>
          </cell>
          <cell r="D209"/>
          <cell r="E209"/>
          <cell r="F209"/>
          <cell r="G209"/>
          <cell r="H209"/>
          <cell r="I209"/>
          <cell r="J209"/>
          <cell r="K209"/>
          <cell r="L209"/>
          <cell r="M209"/>
          <cell r="N209"/>
          <cell r="O209"/>
          <cell r="P209"/>
          <cell r="Q209"/>
          <cell r="R209"/>
          <cell r="S209"/>
          <cell r="T209"/>
          <cell r="U209"/>
          <cell r="V209" t="str">
            <v>66</v>
          </cell>
          <cell r="Y209"/>
          <cell r="Z209"/>
          <cell r="AA209"/>
          <cell r="AB209"/>
          <cell r="AC209"/>
          <cell r="AD209"/>
          <cell r="AE209"/>
          <cell r="AF209"/>
          <cell r="AG209"/>
          <cell r="AH209"/>
          <cell r="AI209"/>
          <cell r="AJ209"/>
          <cell r="AK209"/>
          <cell r="AL209"/>
          <cell r="AM209"/>
          <cell r="AN209"/>
          <cell r="AO209"/>
          <cell r="AP209"/>
        </row>
        <row r="210">
          <cell r="A210" t="str">
            <v>67</v>
          </cell>
          <cell r="D210"/>
          <cell r="E210"/>
          <cell r="F210"/>
          <cell r="G210"/>
          <cell r="H210"/>
          <cell r="I210"/>
          <cell r="J210"/>
          <cell r="K210"/>
          <cell r="L210"/>
          <cell r="M210"/>
          <cell r="N210"/>
          <cell r="O210"/>
          <cell r="P210"/>
          <cell r="Q210"/>
          <cell r="R210"/>
          <cell r="S210"/>
          <cell r="T210"/>
          <cell r="U210"/>
          <cell r="V210" t="str">
            <v>67</v>
          </cell>
          <cell r="Y210"/>
          <cell r="Z210"/>
          <cell r="AA210"/>
          <cell r="AB210"/>
          <cell r="AC210"/>
          <cell r="AD210"/>
          <cell r="AE210"/>
          <cell r="AF210"/>
          <cell r="AG210"/>
          <cell r="AH210"/>
          <cell r="AI210"/>
          <cell r="AJ210"/>
          <cell r="AK210"/>
          <cell r="AL210"/>
          <cell r="AM210"/>
          <cell r="AN210"/>
          <cell r="AO210"/>
          <cell r="AP210"/>
        </row>
        <row r="211">
          <cell r="A211" t="str">
            <v>68</v>
          </cell>
          <cell r="D211"/>
          <cell r="E211"/>
          <cell r="F211"/>
          <cell r="G211"/>
          <cell r="H211"/>
          <cell r="I211"/>
          <cell r="J211"/>
          <cell r="K211"/>
          <cell r="L211"/>
          <cell r="M211"/>
          <cell r="N211"/>
          <cell r="O211"/>
          <cell r="P211"/>
          <cell r="Q211"/>
          <cell r="R211"/>
          <cell r="S211"/>
          <cell r="T211"/>
          <cell r="U211"/>
          <cell r="V211" t="str">
            <v>68</v>
          </cell>
          <cell r="Y211"/>
          <cell r="Z211"/>
          <cell r="AA211"/>
          <cell r="AB211"/>
          <cell r="AC211"/>
          <cell r="AD211"/>
          <cell r="AE211"/>
          <cell r="AF211"/>
          <cell r="AG211"/>
          <cell r="AH211"/>
          <cell r="AI211"/>
          <cell r="AJ211"/>
          <cell r="AK211"/>
          <cell r="AL211"/>
          <cell r="AM211"/>
          <cell r="AN211"/>
          <cell r="AO211"/>
          <cell r="AP211"/>
        </row>
        <row r="212">
          <cell r="A212" t="str">
            <v>69</v>
          </cell>
          <cell r="D212"/>
          <cell r="E212"/>
          <cell r="F212"/>
          <cell r="G212"/>
          <cell r="H212"/>
          <cell r="I212"/>
          <cell r="J212"/>
          <cell r="K212"/>
          <cell r="L212"/>
          <cell r="M212"/>
          <cell r="N212"/>
          <cell r="O212"/>
          <cell r="P212"/>
          <cell r="Q212"/>
          <cell r="R212"/>
          <cell r="S212"/>
          <cell r="T212"/>
          <cell r="U212"/>
          <cell r="V212" t="str">
            <v>69</v>
          </cell>
          <cell r="Y212"/>
          <cell r="Z212"/>
          <cell r="AA212"/>
          <cell r="AB212"/>
          <cell r="AC212"/>
          <cell r="AD212"/>
          <cell r="AE212"/>
          <cell r="AF212"/>
          <cell r="AG212"/>
          <cell r="AH212"/>
          <cell r="AI212"/>
          <cell r="AJ212"/>
          <cell r="AK212"/>
          <cell r="AL212"/>
          <cell r="AM212"/>
          <cell r="AN212"/>
          <cell r="AO212"/>
          <cell r="AP212"/>
        </row>
        <row r="213">
          <cell r="A213" t="str">
            <v>610</v>
          </cell>
          <cell r="D213"/>
          <cell r="E213"/>
          <cell r="F213"/>
          <cell r="G213"/>
          <cell r="H213"/>
          <cell r="I213"/>
          <cell r="J213"/>
          <cell r="K213"/>
          <cell r="L213"/>
          <cell r="M213"/>
          <cell r="N213"/>
          <cell r="O213"/>
          <cell r="P213"/>
          <cell r="Q213"/>
          <cell r="R213"/>
          <cell r="S213"/>
          <cell r="T213"/>
          <cell r="U213"/>
          <cell r="V213" t="str">
            <v>610</v>
          </cell>
          <cell r="Y213"/>
          <cell r="Z213"/>
          <cell r="AA213"/>
          <cell r="AB213"/>
          <cell r="AC213"/>
          <cell r="AD213"/>
          <cell r="AE213"/>
          <cell r="AF213"/>
          <cell r="AG213"/>
          <cell r="AH213"/>
          <cell r="AI213"/>
          <cell r="AJ213"/>
          <cell r="AK213"/>
          <cell r="AL213"/>
          <cell r="AM213"/>
          <cell r="AN213"/>
          <cell r="AO213"/>
          <cell r="AP213"/>
        </row>
        <row r="214">
          <cell r="A214" t="str">
            <v>611</v>
          </cell>
          <cell r="D214"/>
          <cell r="E214"/>
          <cell r="F214"/>
          <cell r="G214"/>
          <cell r="H214"/>
          <cell r="I214"/>
          <cell r="J214"/>
          <cell r="K214"/>
          <cell r="L214"/>
          <cell r="M214"/>
          <cell r="N214"/>
          <cell r="O214"/>
          <cell r="P214"/>
          <cell r="Q214"/>
          <cell r="R214"/>
          <cell r="S214"/>
          <cell r="T214"/>
          <cell r="U214"/>
          <cell r="V214" t="str">
            <v>611</v>
          </cell>
          <cell r="Y214"/>
          <cell r="Z214"/>
          <cell r="AA214"/>
          <cell r="AB214"/>
          <cell r="AC214"/>
          <cell r="AD214"/>
          <cell r="AE214"/>
          <cell r="AF214"/>
          <cell r="AG214"/>
          <cell r="AH214"/>
          <cell r="AI214"/>
          <cell r="AJ214"/>
          <cell r="AK214"/>
          <cell r="AL214"/>
          <cell r="AM214"/>
          <cell r="AN214"/>
          <cell r="AO214"/>
          <cell r="AP214"/>
        </row>
        <row r="215">
          <cell r="A215" t="str">
            <v>612</v>
          </cell>
          <cell r="D215"/>
          <cell r="E215"/>
          <cell r="F215"/>
          <cell r="G215"/>
          <cell r="H215"/>
          <cell r="I215"/>
          <cell r="J215"/>
          <cell r="K215"/>
          <cell r="L215"/>
          <cell r="M215"/>
          <cell r="N215"/>
          <cell r="O215"/>
          <cell r="P215"/>
          <cell r="Q215"/>
          <cell r="R215"/>
          <cell r="S215"/>
          <cell r="T215"/>
          <cell r="U215"/>
          <cell r="V215" t="str">
            <v>612</v>
          </cell>
          <cell r="Y215"/>
          <cell r="Z215"/>
          <cell r="AA215"/>
          <cell r="AB215"/>
          <cell r="AC215"/>
          <cell r="AD215"/>
          <cell r="AE215"/>
          <cell r="AF215"/>
          <cell r="AG215"/>
          <cell r="AH215"/>
          <cell r="AI215"/>
          <cell r="AJ215"/>
          <cell r="AK215"/>
          <cell r="AL215"/>
          <cell r="AM215"/>
          <cell r="AN215"/>
          <cell r="AO215"/>
          <cell r="AP215"/>
        </row>
        <row r="216">
          <cell r="A216" t="str">
            <v>71</v>
          </cell>
          <cell r="D216"/>
          <cell r="E216"/>
          <cell r="F216"/>
          <cell r="G216"/>
          <cell r="H216"/>
          <cell r="I216"/>
          <cell r="J216"/>
          <cell r="K216"/>
          <cell r="L216"/>
          <cell r="M216"/>
          <cell r="N216"/>
          <cell r="O216"/>
          <cell r="P216"/>
          <cell r="Q216"/>
          <cell r="R216"/>
          <cell r="S216"/>
          <cell r="T216"/>
          <cell r="U216"/>
          <cell r="V216" t="str">
            <v>71</v>
          </cell>
          <cell r="Y216"/>
          <cell r="Z216"/>
          <cell r="AA216"/>
          <cell r="AB216"/>
          <cell r="AC216"/>
          <cell r="AD216"/>
          <cell r="AE216"/>
          <cell r="AF216"/>
          <cell r="AG216"/>
          <cell r="AH216"/>
          <cell r="AI216"/>
          <cell r="AJ216"/>
          <cell r="AK216"/>
          <cell r="AL216"/>
          <cell r="AM216"/>
          <cell r="AN216"/>
          <cell r="AO216"/>
          <cell r="AP216"/>
        </row>
        <row r="217">
          <cell r="A217" t="str">
            <v>72</v>
          </cell>
          <cell r="D217"/>
          <cell r="E217"/>
          <cell r="F217"/>
          <cell r="G217"/>
          <cell r="H217"/>
          <cell r="I217"/>
          <cell r="J217"/>
          <cell r="K217"/>
          <cell r="L217"/>
          <cell r="M217"/>
          <cell r="N217"/>
          <cell r="O217"/>
          <cell r="P217"/>
          <cell r="Q217"/>
          <cell r="R217"/>
          <cell r="S217"/>
          <cell r="T217"/>
          <cell r="U217"/>
          <cell r="V217" t="str">
            <v>72</v>
          </cell>
          <cell r="Y217"/>
          <cell r="Z217"/>
          <cell r="AA217"/>
          <cell r="AB217"/>
          <cell r="AC217"/>
          <cell r="AD217"/>
          <cell r="AE217"/>
          <cell r="AF217"/>
          <cell r="AG217"/>
          <cell r="AH217"/>
          <cell r="AI217"/>
          <cell r="AJ217"/>
          <cell r="AK217"/>
          <cell r="AL217"/>
          <cell r="AM217"/>
          <cell r="AN217"/>
          <cell r="AO217"/>
          <cell r="AP217"/>
        </row>
        <row r="218">
          <cell r="D218"/>
          <cell r="E218"/>
          <cell r="F218"/>
          <cell r="G218"/>
          <cell r="H218"/>
          <cell r="I218"/>
          <cell r="J218"/>
          <cell r="K218"/>
          <cell r="L218"/>
          <cell r="M218"/>
          <cell r="N218"/>
          <cell r="O218"/>
          <cell r="P218"/>
          <cell r="Q218"/>
          <cell r="R218"/>
          <cell r="S218"/>
          <cell r="T218"/>
          <cell r="U218"/>
          <cell r="V218" t="str">
            <v>73</v>
          </cell>
          <cell r="Y218"/>
          <cell r="Z218"/>
          <cell r="AA218"/>
          <cell r="AB218"/>
          <cell r="AC218"/>
          <cell r="AD218"/>
          <cell r="AE218"/>
          <cell r="AF218"/>
          <cell r="AG218"/>
          <cell r="AH218"/>
          <cell r="AI218"/>
          <cell r="AJ218"/>
          <cell r="AK218"/>
          <cell r="AL218"/>
          <cell r="AM218"/>
          <cell r="AN218"/>
          <cell r="AO218"/>
          <cell r="AP218"/>
        </row>
        <row r="219">
          <cell r="D219"/>
          <cell r="E219"/>
          <cell r="F219"/>
          <cell r="G219"/>
          <cell r="H219"/>
          <cell r="I219"/>
          <cell r="J219"/>
          <cell r="K219"/>
          <cell r="L219"/>
          <cell r="M219"/>
          <cell r="N219"/>
          <cell r="O219"/>
          <cell r="P219"/>
          <cell r="Q219"/>
          <cell r="R219"/>
          <cell r="S219"/>
          <cell r="T219"/>
          <cell r="U219"/>
          <cell r="V219" t="str">
            <v>74</v>
          </cell>
          <cell r="Y219"/>
          <cell r="Z219"/>
          <cell r="AA219"/>
          <cell r="AB219"/>
          <cell r="AC219"/>
          <cell r="AD219"/>
          <cell r="AE219"/>
          <cell r="AF219"/>
          <cell r="AG219"/>
          <cell r="AH219"/>
          <cell r="AI219"/>
          <cell r="AJ219"/>
          <cell r="AK219"/>
          <cell r="AL219"/>
          <cell r="AM219"/>
          <cell r="AN219"/>
          <cell r="AO219"/>
          <cell r="AP219"/>
        </row>
        <row r="220">
          <cell r="D220"/>
          <cell r="E220"/>
          <cell r="F220"/>
          <cell r="G220"/>
          <cell r="H220"/>
          <cell r="I220"/>
          <cell r="J220"/>
          <cell r="K220"/>
          <cell r="L220"/>
          <cell r="M220"/>
          <cell r="N220"/>
          <cell r="O220"/>
          <cell r="P220"/>
          <cell r="Q220"/>
          <cell r="R220"/>
          <cell r="S220"/>
          <cell r="T220"/>
          <cell r="U220"/>
          <cell r="V220" t="str">
            <v>75</v>
          </cell>
          <cell r="Y220"/>
          <cell r="Z220"/>
          <cell r="AA220"/>
          <cell r="AB220"/>
          <cell r="AC220"/>
          <cell r="AD220"/>
          <cell r="AE220"/>
          <cell r="AF220"/>
          <cell r="AG220"/>
          <cell r="AH220"/>
          <cell r="AI220"/>
          <cell r="AJ220"/>
          <cell r="AK220"/>
          <cell r="AL220"/>
          <cell r="AM220"/>
          <cell r="AN220"/>
          <cell r="AO220"/>
          <cell r="AP220"/>
        </row>
        <row r="221">
          <cell r="D221"/>
          <cell r="E221"/>
          <cell r="F221"/>
          <cell r="G221"/>
          <cell r="H221"/>
          <cell r="I221"/>
          <cell r="J221"/>
          <cell r="K221"/>
          <cell r="L221"/>
          <cell r="M221"/>
          <cell r="N221"/>
          <cell r="O221"/>
          <cell r="P221"/>
          <cell r="Q221"/>
          <cell r="R221"/>
          <cell r="S221"/>
          <cell r="T221"/>
          <cell r="U221"/>
          <cell r="Y221"/>
          <cell r="Z221"/>
          <cell r="AA221"/>
          <cell r="AB221"/>
          <cell r="AC221"/>
          <cell r="AD221"/>
          <cell r="AE221"/>
          <cell r="AF221"/>
          <cell r="AG221"/>
          <cell r="AH221"/>
          <cell r="AI221"/>
          <cell r="AJ221"/>
          <cell r="AK221"/>
          <cell r="AL221"/>
          <cell r="AM221"/>
          <cell r="AN221"/>
          <cell r="AO221"/>
          <cell r="AP221"/>
        </row>
        <row r="222">
          <cell r="D222"/>
          <cell r="E222"/>
          <cell r="F222"/>
          <cell r="G222"/>
          <cell r="H222"/>
          <cell r="I222"/>
          <cell r="J222"/>
          <cell r="K222"/>
          <cell r="L222"/>
          <cell r="M222"/>
          <cell r="N222"/>
          <cell r="O222"/>
          <cell r="P222"/>
          <cell r="Q222"/>
          <cell r="R222"/>
          <cell r="S222"/>
          <cell r="T222"/>
          <cell r="U222"/>
          <cell r="Y222"/>
          <cell r="Z222"/>
          <cell r="AA222"/>
          <cell r="AB222"/>
          <cell r="AC222"/>
          <cell r="AD222"/>
          <cell r="AE222"/>
          <cell r="AF222"/>
          <cell r="AG222"/>
          <cell r="AH222"/>
          <cell r="AI222"/>
          <cell r="AJ222"/>
          <cell r="AK222"/>
          <cell r="AL222"/>
          <cell r="AM222"/>
          <cell r="AN222"/>
          <cell r="AO222"/>
          <cell r="AP222"/>
        </row>
        <row r="223">
          <cell r="D223"/>
          <cell r="E223"/>
          <cell r="F223"/>
          <cell r="G223"/>
          <cell r="H223"/>
          <cell r="I223"/>
          <cell r="J223"/>
          <cell r="K223"/>
          <cell r="L223"/>
          <cell r="M223"/>
          <cell r="N223"/>
          <cell r="O223"/>
          <cell r="P223"/>
          <cell r="Q223"/>
          <cell r="R223"/>
          <cell r="S223"/>
          <cell r="T223"/>
          <cell r="U223"/>
          <cell r="Y223"/>
          <cell r="Z223"/>
          <cell r="AA223"/>
          <cell r="AB223"/>
          <cell r="AC223"/>
          <cell r="AD223"/>
          <cell r="AE223"/>
          <cell r="AF223"/>
          <cell r="AG223"/>
          <cell r="AH223"/>
          <cell r="AI223"/>
          <cell r="AJ223"/>
          <cell r="AK223"/>
          <cell r="AL223"/>
          <cell r="AM223"/>
          <cell r="AN223"/>
          <cell r="AO223"/>
          <cell r="AP223"/>
        </row>
        <row r="224">
          <cell r="D224"/>
          <cell r="E224"/>
          <cell r="F224"/>
          <cell r="G224"/>
          <cell r="H224"/>
          <cell r="I224"/>
          <cell r="J224"/>
          <cell r="K224"/>
          <cell r="L224"/>
          <cell r="M224"/>
          <cell r="N224"/>
          <cell r="O224"/>
          <cell r="P224"/>
          <cell r="Q224"/>
          <cell r="R224"/>
          <cell r="S224"/>
          <cell r="T224"/>
          <cell r="U224"/>
          <cell r="Y224"/>
          <cell r="Z224"/>
          <cell r="AA224"/>
          <cell r="AB224"/>
          <cell r="AC224"/>
          <cell r="AD224"/>
          <cell r="AE224"/>
          <cell r="AF224"/>
          <cell r="AG224"/>
          <cell r="AH224"/>
          <cell r="AI224"/>
          <cell r="AJ224"/>
          <cell r="AK224"/>
          <cell r="AL224"/>
          <cell r="AM224"/>
          <cell r="AN224"/>
          <cell r="AO224"/>
          <cell r="AP224"/>
        </row>
        <row r="225">
          <cell r="D225"/>
          <cell r="E225"/>
          <cell r="F225"/>
          <cell r="G225"/>
          <cell r="H225"/>
          <cell r="I225"/>
          <cell r="J225"/>
          <cell r="K225"/>
          <cell r="L225"/>
          <cell r="M225"/>
          <cell r="N225"/>
          <cell r="O225"/>
          <cell r="P225"/>
          <cell r="Q225"/>
          <cell r="R225"/>
          <cell r="S225"/>
          <cell r="T225"/>
          <cell r="U225"/>
          <cell r="Y225"/>
          <cell r="Z225"/>
          <cell r="AA225"/>
          <cell r="AB225"/>
          <cell r="AC225"/>
          <cell r="AD225"/>
          <cell r="AE225"/>
          <cell r="AF225"/>
          <cell r="AG225"/>
          <cell r="AH225"/>
          <cell r="AI225"/>
          <cell r="AJ225"/>
          <cell r="AK225"/>
          <cell r="AL225"/>
          <cell r="AM225"/>
          <cell r="AN225"/>
          <cell r="AO225"/>
          <cell r="AP225"/>
        </row>
        <row r="226">
          <cell r="D226"/>
          <cell r="E226"/>
          <cell r="F226"/>
          <cell r="G226"/>
          <cell r="H226"/>
          <cell r="I226"/>
          <cell r="J226"/>
          <cell r="K226"/>
          <cell r="L226"/>
          <cell r="M226"/>
          <cell r="N226"/>
          <cell r="O226"/>
          <cell r="P226"/>
          <cell r="Q226"/>
          <cell r="R226"/>
          <cell r="S226"/>
          <cell r="T226"/>
          <cell r="U226"/>
          <cell r="Y226"/>
          <cell r="Z226"/>
          <cell r="AA226"/>
          <cell r="AB226"/>
          <cell r="AC226"/>
          <cell r="AD226"/>
          <cell r="AE226"/>
          <cell r="AF226"/>
          <cell r="AG226"/>
          <cell r="AH226"/>
          <cell r="AI226"/>
          <cell r="AJ226"/>
          <cell r="AK226"/>
          <cell r="AL226"/>
          <cell r="AM226"/>
          <cell r="AN226"/>
          <cell r="AO226"/>
          <cell r="AP226"/>
        </row>
        <row r="227">
          <cell r="D227"/>
          <cell r="E227"/>
          <cell r="F227"/>
          <cell r="G227"/>
          <cell r="H227"/>
          <cell r="I227"/>
          <cell r="J227"/>
          <cell r="K227"/>
          <cell r="L227"/>
          <cell r="M227"/>
          <cell r="N227"/>
          <cell r="O227"/>
          <cell r="P227"/>
          <cell r="Q227"/>
          <cell r="R227"/>
          <cell r="S227"/>
          <cell r="T227"/>
          <cell r="U227"/>
          <cell r="Y227"/>
          <cell r="Z227"/>
          <cell r="AA227"/>
          <cell r="AB227"/>
          <cell r="AC227"/>
          <cell r="AD227"/>
          <cell r="AE227"/>
          <cell r="AF227"/>
          <cell r="AG227"/>
          <cell r="AH227"/>
          <cell r="AI227"/>
          <cell r="AJ227"/>
          <cell r="AK227"/>
          <cell r="AL227"/>
          <cell r="AM227"/>
          <cell r="AN227"/>
          <cell r="AO227"/>
          <cell r="AP227"/>
        </row>
      </sheetData>
      <sheetData sheetId="5">
        <row r="6">
          <cell r="D6">
            <v>1</v>
          </cell>
          <cell r="E6">
            <v>2</v>
          </cell>
          <cell r="F6">
            <v>3</v>
          </cell>
          <cell r="G6">
            <v>4</v>
          </cell>
          <cell r="H6">
            <v>5</v>
          </cell>
          <cell r="I6">
            <v>6</v>
          </cell>
          <cell r="J6">
            <v>7</v>
          </cell>
          <cell r="K6">
            <v>8</v>
          </cell>
          <cell r="L6">
            <v>9</v>
          </cell>
          <cell r="M6">
            <v>10</v>
          </cell>
          <cell r="N6">
            <v>11</v>
          </cell>
          <cell r="O6">
            <v>12</v>
          </cell>
          <cell r="P6">
            <v>13</v>
          </cell>
          <cell r="Q6">
            <v>14</v>
          </cell>
          <cell r="R6">
            <v>15</v>
          </cell>
          <cell r="S6">
            <v>16</v>
          </cell>
          <cell r="Y6">
            <v>1</v>
          </cell>
          <cell r="Z6">
            <v>2</v>
          </cell>
          <cell r="AA6">
            <v>3</v>
          </cell>
          <cell r="AB6">
            <v>4</v>
          </cell>
          <cell r="AC6">
            <v>5</v>
          </cell>
          <cell r="AD6">
            <v>6</v>
          </cell>
          <cell r="AE6">
            <v>7</v>
          </cell>
          <cell r="AF6">
            <v>8</v>
          </cell>
          <cell r="AG6">
            <v>9</v>
          </cell>
          <cell r="AH6">
            <v>10</v>
          </cell>
          <cell r="AI6">
            <v>11</v>
          </cell>
          <cell r="AJ6">
            <v>12</v>
          </cell>
          <cell r="AK6">
            <v>13</v>
          </cell>
          <cell r="AL6">
            <v>14</v>
          </cell>
          <cell r="AM6">
            <v>15</v>
          </cell>
          <cell r="AN6">
            <v>16</v>
          </cell>
        </row>
        <row r="160">
          <cell r="A160" t="str">
            <v>25</v>
          </cell>
          <cell r="D160">
            <v>100.2</v>
          </cell>
          <cell r="E160">
            <v>100.7</v>
          </cell>
          <cell r="F160">
            <v>100.1</v>
          </cell>
          <cell r="G160">
            <v>101.6</v>
          </cell>
          <cell r="H160">
            <v>98.7</v>
          </cell>
          <cell r="I160">
            <v>99.4</v>
          </cell>
          <cell r="J160">
            <v>100.7</v>
          </cell>
          <cell r="K160">
            <v>99.2</v>
          </cell>
          <cell r="L160">
            <v>98.9</v>
          </cell>
          <cell r="M160">
            <v>100.4</v>
          </cell>
          <cell r="N160">
            <v>98.8</v>
          </cell>
          <cell r="O160">
            <v>102.4</v>
          </cell>
          <cell r="P160">
            <v>97.3</v>
          </cell>
          <cell r="Q160">
            <v>100.8</v>
          </cell>
          <cell r="R160">
            <v>100.6</v>
          </cell>
          <cell r="S160">
            <v>100.8</v>
          </cell>
          <cell r="V160" t="str">
            <v>25</v>
          </cell>
          <cell r="Y160">
            <v>100.1</v>
          </cell>
          <cell r="Z160">
            <v>102.7</v>
          </cell>
          <cell r="AA160">
            <v>99.1</v>
          </cell>
          <cell r="AB160">
            <v>101.6</v>
          </cell>
          <cell r="AC160">
            <v>97.4</v>
          </cell>
          <cell r="AD160">
            <v>99.3</v>
          </cell>
          <cell r="AE160">
            <v>101.4</v>
          </cell>
          <cell r="AF160">
            <v>101.2</v>
          </cell>
          <cell r="AG160" t="str">
            <v>x</v>
          </cell>
          <cell r="AH160">
            <v>99.2</v>
          </cell>
          <cell r="AI160">
            <v>100.4</v>
          </cell>
          <cell r="AJ160">
            <v>105.1</v>
          </cell>
          <cell r="AK160">
            <v>95.4</v>
          </cell>
          <cell r="AL160">
            <v>101</v>
          </cell>
          <cell r="AM160">
            <v>100.1</v>
          </cell>
          <cell r="AN160">
            <v>100.2</v>
          </cell>
        </row>
        <row r="161">
          <cell r="A161" t="str">
            <v>26</v>
          </cell>
          <cell r="D161">
            <v>100.7</v>
          </cell>
          <cell r="E161">
            <v>100.4</v>
          </cell>
          <cell r="F161">
            <v>103.3</v>
          </cell>
          <cell r="G161">
            <v>101.2</v>
          </cell>
          <cell r="H161">
            <v>100.3</v>
          </cell>
          <cell r="I161">
            <v>99</v>
          </cell>
          <cell r="J161">
            <v>100.8</v>
          </cell>
          <cell r="K161">
            <v>100.4</v>
          </cell>
          <cell r="L161">
            <v>101</v>
          </cell>
          <cell r="M161">
            <v>98.5</v>
          </cell>
          <cell r="N161">
            <v>101.8</v>
          </cell>
          <cell r="O161">
            <v>101.1</v>
          </cell>
          <cell r="P161">
            <v>100.6</v>
          </cell>
          <cell r="Q161">
            <v>99.6</v>
          </cell>
          <cell r="R161">
            <v>100.2</v>
          </cell>
          <cell r="S161">
            <v>100.3</v>
          </cell>
          <cell r="V161" t="str">
            <v>26</v>
          </cell>
          <cell r="Y161">
            <v>101.1</v>
          </cell>
          <cell r="Z161">
            <v>100.2</v>
          </cell>
          <cell r="AA161">
            <v>103.1</v>
          </cell>
          <cell r="AB161">
            <v>101.3</v>
          </cell>
          <cell r="AC161">
            <v>99.6</v>
          </cell>
          <cell r="AD161">
            <v>99.7</v>
          </cell>
          <cell r="AE161">
            <v>101.1</v>
          </cell>
          <cell r="AF161">
            <v>102.7</v>
          </cell>
          <cell r="AG161" t="str">
            <v>x</v>
          </cell>
          <cell r="AH161">
            <v>98.3</v>
          </cell>
          <cell r="AI161">
            <v>100.3</v>
          </cell>
          <cell r="AJ161">
            <v>105.3</v>
          </cell>
          <cell r="AK161">
            <v>101.9</v>
          </cell>
          <cell r="AL161">
            <v>100.5</v>
          </cell>
          <cell r="AM161">
            <v>100.1</v>
          </cell>
          <cell r="AN161">
            <v>99.4</v>
          </cell>
        </row>
        <row r="162">
          <cell r="A162" t="str">
            <v>27</v>
          </cell>
          <cell r="D162">
            <v>100</v>
          </cell>
          <cell r="E162">
            <v>100.6</v>
          </cell>
          <cell r="F162">
            <v>99.2</v>
          </cell>
          <cell r="G162">
            <v>102.2</v>
          </cell>
          <cell r="H162">
            <v>102.1</v>
          </cell>
          <cell r="I162">
            <v>99.2</v>
          </cell>
          <cell r="J162">
            <v>100.6</v>
          </cell>
          <cell r="K162">
            <v>101</v>
          </cell>
          <cell r="L162">
            <v>101.8</v>
          </cell>
          <cell r="M162">
            <v>100.1</v>
          </cell>
          <cell r="N162">
            <v>99.7</v>
          </cell>
          <cell r="O162">
            <v>99.8</v>
          </cell>
          <cell r="P162">
            <v>99.9</v>
          </cell>
          <cell r="Q162">
            <v>99.7</v>
          </cell>
          <cell r="R162">
            <v>100.4</v>
          </cell>
          <cell r="S162">
            <v>99.2</v>
          </cell>
          <cell r="V162" t="str">
            <v>27</v>
          </cell>
          <cell r="Y162">
            <v>100.3</v>
          </cell>
          <cell r="Z162">
            <v>94.6</v>
          </cell>
          <cell r="AA162">
            <v>99.5</v>
          </cell>
          <cell r="AB162">
            <v>102.3</v>
          </cell>
          <cell r="AC162">
            <v>103.4</v>
          </cell>
          <cell r="AD162">
            <v>99.9</v>
          </cell>
          <cell r="AE162">
            <v>102.3</v>
          </cell>
          <cell r="AF162">
            <v>102.5</v>
          </cell>
          <cell r="AG162">
            <v>100</v>
          </cell>
          <cell r="AH162">
            <v>98.7</v>
          </cell>
          <cell r="AI162">
            <v>99.2</v>
          </cell>
          <cell r="AJ162">
            <v>102.8</v>
          </cell>
          <cell r="AK162">
            <v>102</v>
          </cell>
          <cell r="AL162">
            <v>100.3</v>
          </cell>
          <cell r="AM162">
            <v>100.4</v>
          </cell>
          <cell r="AN162">
            <v>100.1</v>
          </cell>
        </row>
        <row r="163">
          <cell r="A163" t="str">
            <v>28</v>
          </cell>
          <cell r="D163">
            <v>98.6</v>
          </cell>
          <cell r="E163">
            <v>100.2</v>
          </cell>
          <cell r="F163">
            <v>100.4</v>
          </cell>
          <cell r="G163">
            <v>101.2</v>
          </cell>
          <cell r="H163">
            <v>103.1</v>
          </cell>
          <cell r="I163">
            <v>99.3</v>
          </cell>
          <cell r="J163">
            <v>94.4</v>
          </cell>
          <cell r="K163">
            <v>99.9</v>
          </cell>
          <cell r="L163">
            <v>99.8</v>
          </cell>
          <cell r="M163">
            <v>99.4</v>
          </cell>
          <cell r="N163">
            <v>97.9</v>
          </cell>
          <cell r="O163">
            <v>99.1</v>
          </cell>
          <cell r="P163">
            <v>99.7</v>
          </cell>
          <cell r="Q163">
            <v>99.2</v>
          </cell>
          <cell r="R163">
            <v>99.5</v>
          </cell>
          <cell r="S163">
            <v>99.1</v>
          </cell>
          <cell r="V163" t="str">
            <v>28</v>
          </cell>
          <cell r="Y163">
            <v>97.9</v>
          </cell>
          <cell r="Z163">
            <v>92.6</v>
          </cell>
          <cell r="AA163">
            <v>101.2</v>
          </cell>
          <cell r="AB163">
            <v>101.1</v>
          </cell>
          <cell r="AC163">
            <v>104.9</v>
          </cell>
          <cell r="AD163">
            <v>100.1</v>
          </cell>
          <cell r="AE163">
            <v>81</v>
          </cell>
          <cell r="AF163">
            <v>100.5</v>
          </cell>
          <cell r="AG163" t="str">
            <v>x</v>
          </cell>
          <cell r="AH163">
            <v>98.1</v>
          </cell>
          <cell r="AI163">
            <v>99</v>
          </cell>
          <cell r="AJ163">
            <v>102.2</v>
          </cell>
          <cell r="AK163">
            <v>101.4</v>
          </cell>
          <cell r="AL163">
            <v>99.8</v>
          </cell>
          <cell r="AM163">
            <v>100</v>
          </cell>
          <cell r="AN163">
            <v>99.9</v>
          </cell>
        </row>
        <row r="164">
          <cell r="A164" t="str">
            <v>29</v>
          </cell>
          <cell r="D164">
            <v>99.1</v>
          </cell>
          <cell r="E164">
            <v>99.3</v>
          </cell>
          <cell r="F164">
            <v>98</v>
          </cell>
          <cell r="G164">
            <v>100.9</v>
          </cell>
          <cell r="H164">
            <v>102.1</v>
          </cell>
          <cell r="I164">
            <v>99.2</v>
          </cell>
          <cell r="J164">
            <v>101.4</v>
          </cell>
          <cell r="K164">
            <v>99.8</v>
          </cell>
          <cell r="L164">
            <v>96.3</v>
          </cell>
          <cell r="M164">
            <v>96.5</v>
          </cell>
          <cell r="N164">
            <v>97.7</v>
          </cell>
          <cell r="O164">
            <v>93.7</v>
          </cell>
          <cell r="P164">
            <v>99.6</v>
          </cell>
          <cell r="Q164">
            <v>99.1</v>
          </cell>
          <cell r="R164">
            <v>99.2</v>
          </cell>
          <cell r="S164">
            <v>98.9</v>
          </cell>
          <cell r="V164" t="str">
            <v>29</v>
          </cell>
          <cell r="Y164">
            <v>99.2</v>
          </cell>
          <cell r="Z164">
            <v>90</v>
          </cell>
          <cell r="AA164">
            <v>98.2</v>
          </cell>
          <cell r="AB164">
            <v>101.1</v>
          </cell>
          <cell r="AC164">
            <v>103.3</v>
          </cell>
          <cell r="AD164">
            <v>100.1</v>
          </cell>
          <cell r="AE164">
            <v>102.1</v>
          </cell>
          <cell r="AF164">
            <v>100.1</v>
          </cell>
          <cell r="AG164" t="str">
            <v>x</v>
          </cell>
          <cell r="AH164">
            <v>98.9</v>
          </cell>
          <cell r="AI164">
            <v>99.1</v>
          </cell>
          <cell r="AJ164">
            <v>91.8</v>
          </cell>
          <cell r="AK164">
            <v>101.1</v>
          </cell>
          <cell r="AL164">
            <v>99.7</v>
          </cell>
          <cell r="AM164">
            <v>99.5</v>
          </cell>
          <cell r="AN164">
            <v>99.5</v>
          </cell>
        </row>
        <row r="165">
          <cell r="A165" t="str">
            <v>210</v>
          </cell>
          <cell r="D165">
            <v>99.1</v>
          </cell>
          <cell r="E165">
            <v>98.7</v>
          </cell>
          <cell r="F165">
            <v>98.8</v>
          </cell>
          <cell r="G165">
            <v>101.2</v>
          </cell>
          <cell r="H165">
            <v>103.5</v>
          </cell>
          <cell r="I165">
            <v>97.8</v>
          </cell>
          <cell r="J165">
            <v>101.2</v>
          </cell>
          <cell r="K165">
            <v>100.2</v>
          </cell>
          <cell r="L165">
            <v>97.2</v>
          </cell>
          <cell r="M165">
            <v>98.8</v>
          </cell>
          <cell r="N165">
            <v>98</v>
          </cell>
          <cell r="O165">
            <v>94</v>
          </cell>
          <cell r="P165">
            <v>97.6</v>
          </cell>
          <cell r="Q165">
            <v>99</v>
          </cell>
          <cell r="R165">
            <v>99.2</v>
          </cell>
          <cell r="S165">
            <v>99.7</v>
          </cell>
          <cell r="V165" t="str">
            <v>210</v>
          </cell>
          <cell r="Y165">
            <v>99.1</v>
          </cell>
          <cell r="Z165">
            <v>90.4</v>
          </cell>
          <cell r="AA165">
            <v>99.7</v>
          </cell>
          <cell r="AB165">
            <v>101.1</v>
          </cell>
          <cell r="AC165">
            <v>105.4</v>
          </cell>
          <cell r="AD165">
            <v>99.4</v>
          </cell>
          <cell r="AE165">
            <v>102.2</v>
          </cell>
          <cell r="AF165">
            <v>98.6</v>
          </cell>
          <cell r="AG165" t="str">
            <v>x</v>
          </cell>
          <cell r="AH165">
            <v>99.7</v>
          </cell>
          <cell r="AI165">
            <v>97.4</v>
          </cell>
          <cell r="AJ165">
            <v>90.1</v>
          </cell>
          <cell r="AK165">
            <v>97</v>
          </cell>
          <cell r="AL165">
            <v>99.6</v>
          </cell>
          <cell r="AM165">
            <v>99.5</v>
          </cell>
          <cell r="AN165">
            <v>100.3</v>
          </cell>
        </row>
        <row r="166">
          <cell r="A166" t="str">
            <v>211</v>
          </cell>
          <cell r="D166">
            <v>99</v>
          </cell>
          <cell r="E166">
            <v>98.2</v>
          </cell>
          <cell r="F166">
            <v>97.3</v>
          </cell>
          <cell r="G166">
            <v>101.2</v>
          </cell>
          <cell r="H166">
            <v>104.2</v>
          </cell>
          <cell r="I166">
            <v>97.7</v>
          </cell>
          <cell r="J166">
            <v>100.3</v>
          </cell>
          <cell r="K166">
            <v>99.4</v>
          </cell>
          <cell r="L166">
            <v>96.6</v>
          </cell>
          <cell r="M166">
            <v>98.3</v>
          </cell>
          <cell r="N166">
            <v>99.5</v>
          </cell>
          <cell r="O166">
            <v>94.7</v>
          </cell>
          <cell r="P166">
            <v>100.4</v>
          </cell>
          <cell r="Q166">
            <v>99.3</v>
          </cell>
          <cell r="R166">
            <v>99.3</v>
          </cell>
          <cell r="S166">
            <v>99.5</v>
          </cell>
          <cell r="V166" t="str">
            <v>211</v>
          </cell>
          <cell r="Y166">
            <v>99.5</v>
          </cell>
          <cell r="Z166">
            <v>91.5</v>
          </cell>
          <cell r="AA166">
            <v>97.9</v>
          </cell>
          <cell r="AB166">
            <v>101.1</v>
          </cell>
          <cell r="AC166">
            <v>106.5</v>
          </cell>
          <cell r="AD166">
            <v>99.4</v>
          </cell>
          <cell r="AE166">
            <v>102</v>
          </cell>
          <cell r="AF166">
            <v>97.7</v>
          </cell>
          <cell r="AG166" t="str">
            <v>x</v>
          </cell>
          <cell r="AH166">
            <v>100</v>
          </cell>
          <cell r="AI166">
            <v>100.6</v>
          </cell>
          <cell r="AJ166">
            <v>90.4</v>
          </cell>
          <cell r="AK166">
            <v>102.1</v>
          </cell>
          <cell r="AL166">
            <v>99.7</v>
          </cell>
          <cell r="AM166">
            <v>99.6</v>
          </cell>
          <cell r="AN166">
            <v>100.4</v>
          </cell>
        </row>
        <row r="167">
          <cell r="A167" t="str">
            <v>212</v>
          </cell>
          <cell r="D167">
            <v>98.5</v>
          </cell>
          <cell r="E167">
            <v>96.2</v>
          </cell>
          <cell r="F167">
            <v>95.3</v>
          </cell>
          <cell r="G167">
            <v>101.2</v>
          </cell>
          <cell r="H167">
            <v>104.1</v>
          </cell>
          <cell r="I167">
            <v>97.6</v>
          </cell>
          <cell r="J167">
            <v>99.4</v>
          </cell>
          <cell r="K167">
            <v>99.7</v>
          </cell>
          <cell r="L167">
            <v>98</v>
          </cell>
          <cell r="M167">
            <v>99.9</v>
          </cell>
          <cell r="N167">
            <v>97</v>
          </cell>
          <cell r="O167">
            <v>94</v>
          </cell>
          <cell r="P167">
            <v>100.4</v>
          </cell>
          <cell r="Q167">
            <v>99.6</v>
          </cell>
          <cell r="R167">
            <v>99.7</v>
          </cell>
          <cell r="S167">
            <v>100.7</v>
          </cell>
          <cell r="V167" t="str">
            <v>212</v>
          </cell>
          <cell r="Y167">
            <v>99</v>
          </cell>
          <cell r="Z167">
            <v>91.8</v>
          </cell>
          <cell r="AA167">
            <v>95.7</v>
          </cell>
          <cell r="AB167">
            <v>101.1</v>
          </cell>
          <cell r="AC167">
            <v>106.4</v>
          </cell>
          <cell r="AD167">
            <v>99.4</v>
          </cell>
          <cell r="AE167">
            <v>101.9</v>
          </cell>
          <cell r="AF167">
            <v>97.6</v>
          </cell>
          <cell r="AG167" t="str">
            <v>x</v>
          </cell>
          <cell r="AH167">
            <v>99.6</v>
          </cell>
          <cell r="AI167">
            <v>101.6</v>
          </cell>
          <cell r="AJ167">
            <v>88.4</v>
          </cell>
          <cell r="AK167">
            <v>101.9</v>
          </cell>
          <cell r="AL167">
            <v>99.8</v>
          </cell>
          <cell r="AM167">
            <v>100.3</v>
          </cell>
          <cell r="AN167">
            <v>101.5</v>
          </cell>
        </row>
        <row r="168">
          <cell r="A168" t="str">
            <v>31</v>
          </cell>
          <cell r="D168">
            <v>97.1</v>
          </cell>
          <cell r="E168">
            <v>94.8</v>
          </cell>
          <cell r="F168">
            <v>99.3</v>
          </cell>
          <cell r="G168">
            <v>203.2</v>
          </cell>
          <cell r="H168">
            <v>102.4</v>
          </cell>
          <cell r="I168">
            <v>97.3</v>
          </cell>
          <cell r="J168">
            <v>101.4</v>
          </cell>
          <cell r="K168">
            <v>99.8</v>
          </cell>
          <cell r="L168">
            <v>96.9</v>
          </cell>
          <cell r="M168">
            <v>99.8</v>
          </cell>
          <cell r="N168">
            <v>96.1</v>
          </cell>
          <cell r="O168">
            <v>94.2</v>
          </cell>
          <cell r="P168">
            <v>99.7</v>
          </cell>
          <cell r="Q168">
            <v>89</v>
          </cell>
          <cell r="R168">
            <v>100</v>
          </cell>
          <cell r="S168">
            <v>101.1</v>
          </cell>
          <cell r="V168" t="str">
            <v>31</v>
          </cell>
          <cell r="Y168">
            <v>95.3</v>
          </cell>
          <cell r="Z168">
            <v>92.4</v>
          </cell>
          <cell r="AA168">
            <v>96.3</v>
          </cell>
          <cell r="AB168">
            <v>101.1</v>
          </cell>
          <cell r="AC168">
            <v>106.5</v>
          </cell>
          <cell r="AD168">
            <v>99.3</v>
          </cell>
          <cell r="AE168">
            <v>104.6</v>
          </cell>
          <cell r="AF168">
            <v>98.1</v>
          </cell>
          <cell r="AG168">
            <v>98.5</v>
          </cell>
          <cell r="AH168">
            <v>99.1</v>
          </cell>
          <cell r="AI168">
            <v>100.8</v>
          </cell>
          <cell r="AJ168">
            <v>91</v>
          </cell>
          <cell r="AK168">
            <v>102.2</v>
          </cell>
          <cell r="AL168">
            <v>83.4</v>
          </cell>
          <cell r="AM168">
            <v>100.5</v>
          </cell>
          <cell r="AN168">
            <v>103.1</v>
          </cell>
        </row>
        <row r="169">
          <cell r="A169" t="str">
            <v>32</v>
          </cell>
          <cell r="D169">
            <v>98.8</v>
          </cell>
          <cell r="E169">
            <v>94.4</v>
          </cell>
          <cell r="F169">
            <v>98.9</v>
          </cell>
          <cell r="G169">
            <v>140.6</v>
          </cell>
          <cell r="H169">
            <v>102.1</v>
          </cell>
          <cell r="I169">
            <v>97.3</v>
          </cell>
          <cell r="J169">
            <v>99.4</v>
          </cell>
          <cell r="K169">
            <v>100.1</v>
          </cell>
          <cell r="L169">
            <v>97.5</v>
          </cell>
          <cell r="M169">
            <v>99.8</v>
          </cell>
          <cell r="N169">
            <v>100.2</v>
          </cell>
          <cell r="O169">
            <v>94.2</v>
          </cell>
          <cell r="P169">
            <v>99.5</v>
          </cell>
          <cell r="Q169">
            <v>98.6</v>
          </cell>
          <cell r="R169">
            <v>100.2</v>
          </cell>
          <cell r="S169">
            <v>100.8</v>
          </cell>
          <cell r="V169" t="str">
            <v>32</v>
          </cell>
          <cell r="Y169">
            <v>99</v>
          </cell>
          <cell r="Z169">
            <v>91.1</v>
          </cell>
          <cell r="AA169">
            <v>96</v>
          </cell>
          <cell r="AB169">
            <v>38.5</v>
          </cell>
          <cell r="AC169">
            <v>105.8</v>
          </cell>
          <cell r="AD169">
            <v>98.6</v>
          </cell>
          <cell r="AE169">
            <v>103.3</v>
          </cell>
          <cell r="AF169">
            <v>97.1</v>
          </cell>
          <cell r="AG169">
            <v>99.3</v>
          </cell>
          <cell r="AH169">
            <v>99.3</v>
          </cell>
          <cell r="AI169">
            <v>102.5</v>
          </cell>
          <cell r="AJ169">
            <v>92.5</v>
          </cell>
          <cell r="AK169">
            <v>102.5</v>
          </cell>
          <cell r="AL169">
            <v>99.3</v>
          </cell>
          <cell r="AM169">
            <v>100.9</v>
          </cell>
          <cell r="AN169">
            <v>102.9</v>
          </cell>
        </row>
        <row r="170">
          <cell r="A170" t="str">
            <v>33</v>
          </cell>
          <cell r="D170">
            <v>95.6</v>
          </cell>
          <cell r="E170">
            <v>92.6</v>
          </cell>
          <cell r="F170">
            <v>96.7</v>
          </cell>
          <cell r="G170">
            <v>140.6</v>
          </cell>
          <cell r="H170">
            <v>102.4</v>
          </cell>
          <cell r="I170">
            <v>97.2</v>
          </cell>
          <cell r="J170">
            <v>98.7</v>
          </cell>
          <cell r="K170">
            <v>100.7</v>
          </cell>
          <cell r="L170">
            <v>97.3</v>
          </cell>
          <cell r="M170">
            <v>98.4</v>
          </cell>
          <cell r="N170">
            <v>99</v>
          </cell>
          <cell r="O170">
            <v>91.4</v>
          </cell>
          <cell r="P170">
            <v>98.9</v>
          </cell>
          <cell r="Q170">
            <v>88</v>
          </cell>
          <cell r="R170">
            <v>99.5</v>
          </cell>
          <cell r="S170">
            <v>99.7</v>
          </cell>
          <cell r="V170" t="str">
            <v>33</v>
          </cell>
          <cell r="Y170">
            <v>93.3</v>
          </cell>
          <cell r="Z170">
            <v>89.8</v>
          </cell>
          <cell r="AA170">
            <v>92.8</v>
          </cell>
          <cell r="AB170">
            <v>38.5</v>
          </cell>
          <cell r="AC170">
            <v>106.4</v>
          </cell>
          <cell r="AD170">
            <v>98.1</v>
          </cell>
          <cell r="AE170">
            <v>104.4</v>
          </cell>
          <cell r="AF170">
            <v>95.7</v>
          </cell>
          <cell r="AG170">
            <v>98.9</v>
          </cell>
          <cell r="AH170">
            <v>97.9</v>
          </cell>
          <cell r="AI170">
            <v>104.3</v>
          </cell>
          <cell r="AJ170">
            <v>90.5</v>
          </cell>
          <cell r="AK170">
            <v>102.4</v>
          </cell>
          <cell r="AL170">
            <v>81.099999999999994</v>
          </cell>
          <cell r="AM170">
            <v>99.9</v>
          </cell>
          <cell r="AN170">
            <v>101.5</v>
          </cell>
        </row>
        <row r="171">
          <cell r="A171" t="str">
            <v>34</v>
          </cell>
          <cell r="D171">
            <v>98.9</v>
          </cell>
          <cell r="E171">
            <v>90.7</v>
          </cell>
          <cell r="F171">
            <v>98.1</v>
          </cell>
          <cell r="G171">
            <v>219.8</v>
          </cell>
          <cell r="H171">
            <v>104</v>
          </cell>
          <cell r="I171">
            <v>101.1</v>
          </cell>
          <cell r="J171">
            <v>99</v>
          </cell>
          <cell r="K171">
            <v>100.4</v>
          </cell>
          <cell r="L171">
            <v>96.1</v>
          </cell>
          <cell r="M171">
            <v>100.3</v>
          </cell>
          <cell r="N171">
            <v>95.4</v>
          </cell>
          <cell r="O171">
            <v>92.2</v>
          </cell>
          <cell r="P171">
            <v>101.6</v>
          </cell>
          <cell r="Q171">
            <v>99.7</v>
          </cell>
          <cell r="R171">
            <v>100.2</v>
          </cell>
          <cell r="S171">
            <v>101.4</v>
          </cell>
          <cell r="V171" t="str">
            <v>34</v>
          </cell>
          <cell r="Y171">
            <v>99.6</v>
          </cell>
          <cell r="Z171">
            <v>85</v>
          </cell>
          <cell r="AA171">
            <v>94.1</v>
          </cell>
          <cell r="AB171">
            <v>113.8</v>
          </cell>
          <cell r="AC171">
            <v>108.6</v>
          </cell>
          <cell r="AD171">
            <v>98.6</v>
          </cell>
          <cell r="AE171">
            <v>106</v>
          </cell>
          <cell r="AF171">
            <v>96.3</v>
          </cell>
          <cell r="AG171">
            <v>100.5</v>
          </cell>
          <cell r="AH171">
            <v>99.2</v>
          </cell>
          <cell r="AI171">
            <v>97.9</v>
          </cell>
          <cell r="AJ171">
            <v>89.8</v>
          </cell>
          <cell r="AK171">
            <v>103.8</v>
          </cell>
          <cell r="AL171">
            <v>101.4</v>
          </cell>
          <cell r="AM171">
            <v>102</v>
          </cell>
          <cell r="AN171">
            <v>102.5</v>
          </cell>
        </row>
        <row r="172">
          <cell r="A172" t="str">
            <v>35</v>
          </cell>
          <cell r="D172">
            <v>96.1</v>
          </cell>
          <cell r="E172">
            <v>89.6</v>
          </cell>
          <cell r="F172">
            <v>97.8</v>
          </cell>
          <cell r="G172">
            <v>144.9</v>
          </cell>
          <cell r="H172">
            <v>103.1</v>
          </cell>
          <cell r="I172">
            <v>100.9</v>
          </cell>
          <cell r="J172">
            <v>99.6</v>
          </cell>
          <cell r="K172">
            <v>100.4</v>
          </cell>
          <cell r="L172">
            <v>91.1</v>
          </cell>
          <cell r="M172">
            <v>101.7</v>
          </cell>
          <cell r="N172">
            <v>92.5</v>
          </cell>
          <cell r="O172">
            <v>92</v>
          </cell>
          <cell r="P172">
            <v>101.5</v>
          </cell>
          <cell r="Q172">
            <v>89.3</v>
          </cell>
          <cell r="R172">
            <v>100.1</v>
          </cell>
          <cell r="S172">
            <v>101</v>
          </cell>
          <cell r="V172" t="str">
            <v>35</v>
          </cell>
          <cell r="Y172">
            <v>94</v>
          </cell>
          <cell r="Z172">
            <v>81.900000000000006</v>
          </cell>
          <cell r="AA172">
            <v>93.7</v>
          </cell>
          <cell r="AB172">
            <v>38.9</v>
          </cell>
          <cell r="AC172">
            <v>107.3</v>
          </cell>
          <cell r="AD172">
            <v>98.1</v>
          </cell>
          <cell r="AE172">
            <v>105.3</v>
          </cell>
          <cell r="AF172">
            <v>97.2</v>
          </cell>
          <cell r="AG172">
            <v>99.7</v>
          </cell>
          <cell r="AH172">
            <v>99.2</v>
          </cell>
          <cell r="AI172">
            <v>98.4</v>
          </cell>
          <cell r="AJ172">
            <v>90.1</v>
          </cell>
          <cell r="AK172">
            <v>103.8</v>
          </cell>
          <cell r="AL172">
            <v>83.8</v>
          </cell>
          <cell r="AM172">
            <v>101.8</v>
          </cell>
          <cell r="AN172">
            <v>102.7</v>
          </cell>
        </row>
        <row r="173">
          <cell r="A173" t="str">
            <v>36</v>
          </cell>
          <cell r="D173">
            <v>98.7</v>
          </cell>
          <cell r="E173">
            <v>89.2</v>
          </cell>
          <cell r="F173">
            <v>98.1</v>
          </cell>
          <cell r="G173">
            <v>220</v>
          </cell>
          <cell r="H173">
            <v>103.1</v>
          </cell>
          <cell r="I173">
            <v>101.1</v>
          </cell>
          <cell r="J173">
            <v>99.6</v>
          </cell>
          <cell r="K173">
            <v>99.5</v>
          </cell>
          <cell r="L173">
            <v>87.6</v>
          </cell>
          <cell r="M173">
            <v>100.9</v>
          </cell>
          <cell r="N173">
            <v>91.4</v>
          </cell>
          <cell r="O173">
            <v>92.4</v>
          </cell>
          <cell r="P173">
            <v>104.6</v>
          </cell>
          <cell r="Q173">
            <v>99.6</v>
          </cell>
          <cell r="R173">
            <v>99.3</v>
          </cell>
          <cell r="S173">
            <v>100.9</v>
          </cell>
          <cell r="V173" t="str">
            <v>36</v>
          </cell>
          <cell r="Y173">
            <v>99</v>
          </cell>
          <cell r="Z173">
            <v>80.3</v>
          </cell>
          <cell r="AA173">
            <v>93.9</v>
          </cell>
          <cell r="AB173">
            <v>114</v>
          </cell>
          <cell r="AC173">
            <v>107.3</v>
          </cell>
          <cell r="AD173">
            <v>98</v>
          </cell>
          <cell r="AE173">
            <v>105.2</v>
          </cell>
          <cell r="AF173">
            <v>96.8</v>
          </cell>
          <cell r="AG173">
            <v>98.2</v>
          </cell>
          <cell r="AH173">
            <v>99.2</v>
          </cell>
          <cell r="AI173">
            <v>98.7</v>
          </cell>
          <cell r="AJ173">
            <v>90</v>
          </cell>
          <cell r="AK173">
            <v>105.1</v>
          </cell>
          <cell r="AL173">
            <v>100.5</v>
          </cell>
          <cell r="AM173">
            <v>100.9</v>
          </cell>
          <cell r="AN173">
            <v>103.1</v>
          </cell>
        </row>
        <row r="174">
          <cell r="A174" t="str">
            <v>37</v>
          </cell>
          <cell r="D174">
            <v>98.6</v>
          </cell>
          <cell r="E174">
            <v>89.1</v>
          </cell>
          <cell r="F174">
            <v>95.6</v>
          </cell>
          <cell r="G174">
            <v>219.8</v>
          </cell>
          <cell r="H174">
            <v>101</v>
          </cell>
          <cell r="I174">
            <v>100</v>
          </cell>
          <cell r="J174">
            <v>100.2</v>
          </cell>
          <cell r="K174">
            <v>99</v>
          </cell>
          <cell r="L174">
            <v>88.7</v>
          </cell>
          <cell r="M174">
            <v>100.3</v>
          </cell>
          <cell r="N174">
            <v>92.9</v>
          </cell>
          <cell r="O174">
            <v>91.7</v>
          </cell>
          <cell r="P174">
            <v>103.7</v>
          </cell>
          <cell r="Q174">
            <v>99.7</v>
          </cell>
          <cell r="R174">
            <v>99.9</v>
          </cell>
          <cell r="S174">
            <v>103.1</v>
          </cell>
          <cell r="V174" t="str">
            <v>37</v>
          </cell>
          <cell r="Y174">
            <v>99</v>
          </cell>
          <cell r="Z174">
            <v>81.8</v>
          </cell>
          <cell r="AA174">
            <v>94.1</v>
          </cell>
          <cell r="AB174">
            <v>113.9</v>
          </cell>
          <cell r="AC174">
            <v>109.1</v>
          </cell>
          <cell r="AD174">
            <v>95.9</v>
          </cell>
          <cell r="AE174">
            <v>104.4</v>
          </cell>
          <cell r="AF174">
            <v>96.2</v>
          </cell>
          <cell r="AG174">
            <v>98.8</v>
          </cell>
          <cell r="AH174">
            <v>100</v>
          </cell>
          <cell r="AI174">
            <v>99.6</v>
          </cell>
          <cell r="AJ174">
            <v>89.9</v>
          </cell>
          <cell r="AK174">
            <v>104.9</v>
          </cell>
          <cell r="AL174">
            <v>100.4</v>
          </cell>
          <cell r="AM174">
            <v>100.4</v>
          </cell>
          <cell r="AN174">
            <v>104</v>
          </cell>
        </row>
        <row r="175">
          <cell r="A175" t="str">
            <v>38</v>
          </cell>
          <cell r="D175">
            <v>98.6</v>
          </cell>
          <cell r="E175">
            <v>90.2</v>
          </cell>
          <cell r="F175">
            <v>95.2</v>
          </cell>
          <cell r="G175">
            <v>214.3</v>
          </cell>
          <cell r="H175">
            <v>100.4</v>
          </cell>
          <cell r="I175">
            <v>106.8</v>
          </cell>
          <cell r="J175">
            <v>100</v>
          </cell>
          <cell r="K175">
            <v>99.5</v>
          </cell>
          <cell r="L175">
            <v>88.9</v>
          </cell>
          <cell r="M175">
            <v>101.9</v>
          </cell>
          <cell r="N175">
            <v>86.5</v>
          </cell>
          <cell r="O175">
            <v>92.1</v>
          </cell>
          <cell r="P175">
            <v>104.3</v>
          </cell>
          <cell r="Q175">
            <v>99.6</v>
          </cell>
          <cell r="R175">
            <v>99.1</v>
          </cell>
          <cell r="S175">
            <v>103.4</v>
          </cell>
          <cell r="V175" t="str">
            <v>38</v>
          </cell>
          <cell r="Y175">
            <v>99</v>
          </cell>
          <cell r="Z175">
            <v>81.099999999999994</v>
          </cell>
          <cell r="AA175">
            <v>93.8</v>
          </cell>
          <cell r="AB175">
            <v>108.2</v>
          </cell>
          <cell r="AC175">
            <v>108.2</v>
          </cell>
          <cell r="AD175">
            <v>106.4</v>
          </cell>
          <cell r="AE175">
            <v>104.9</v>
          </cell>
          <cell r="AF175">
            <v>96.1</v>
          </cell>
          <cell r="AG175">
            <v>98.1</v>
          </cell>
          <cell r="AH175">
            <v>100</v>
          </cell>
          <cell r="AI175">
            <v>84.8</v>
          </cell>
          <cell r="AJ175">
            <v>91.2</v>
          </cell>
          <cell r="AK175">
            <v>105.1</v>
          </cell>
          <cell r="AL175">
            <v>100.3</v>
          </cell>
          <cell r="AM175">
            <v>98.6</v>
          </cell>
          <cell r="AN175">
            <v>104.3</v>
          </cell>
        </row>
        <row r="176">
          <cell r="A176" t="str">
            <v>39</v>
          </cell>
          <cell r="D176">
            <v>98.6</v>
          </cell>
          <cell r="E176">
            <v>89.2</v>
          </cell>
          <cell r="F176">
            <v>95.3</v>
          </cell>
          <cell r="G176">
            <v>214.3</v>
          </cell>
          <cell r="H176">
            <v>100.7</v>
          </cell>
          <cell r="I176">
            <v>107.1</v>
          </cell>
          <cell r="J176">
            <v>100.5</v>
          </cell>
          <cell r="K176">
            <v>99.4</v>
          </cell>
          <cell r="L176">
            <v>95</v>
          </cell>
          <cell r="M176">
            <v>103.6</v>
          </cell>
          <cell r="N176">
            <v>86.7</v>
          </cell>
          <cell r="O176">
            <v>93.8</v>
          </cell>
          <cell r="P176">
            <v>104.6</v>
          </cell>
          <cell r="Q176">
            <v>98.8</v>
          </cell>
          <cell r="R176">
            <v>99.1</v>
          </cell>
          <cell r="S176">
            <v>103.6</v>
          </cell>
          <cell r="V176" t="str">
            <v>39</v>
          </cell>
          <cell r="Y176">
            <v>99.2</v>
          </cell>
          <cell r="Z176">
            <v>81.7</v>
          </cell>
          <cell r="AA176">
            <v>94.3</v>
          </cell>
          <cell r="AB176">
            <v>108.2</v>
          </cell>
          <cell r="AC176">
            <v>108.6</v>
          </cell>
          <cell r="AD176">
            <v>107.3</v>
          </cell>
          <cell r="AE176">
            <v>104.5</v>
          </cell>
          <cell r="AF176">
            <v>95.6</v>
          </cell>
          <cell r="AG176">
            <v>98</v>
          </cell>
          <cell r="AH176">
            <v>100.2</v>
          </cell>
          <cell r="AI176">
            <v>85.7</v>
          </cell>
          <cell r="AJ176">
            <v>93.7</v>
          </cell>
          <cell r="AK176">
            <v>105.1</v>
          </cell>
          <cell r="AL176">
            <v>100.1</v>
          </cell>
          <cell r="AM176">
            <v>98.5</v>
          </cell>
          <cell r="AN176">
            <v>104.4</v>
          </cell>
        </row>
        <row r="177">
          <cell r="A177" t="str">
            <v>310</v>
          </cell>
          <cell r="D177">
            <v>96.3</v>
          </cell>
          <cell r="E177">
            <v>87.2</v>
          </cell>
          <cell r="F177">
            <v>95.6</v>
          </cell>
          <cell r="G177">
            <v>217.6</v>
          </cell>
          <cell r="H177">
            <v>100.7</v>
          </cell>
          <cell r="I177">
            <v>106</v>
          </cell>
          <cell r="J177">
            <v>100.5</v>
          </cell>
          <cell r="K177">
            <v>97.7</v>
          </cell>
          <cell r="L177">
            <v>92.3</v>
          </cell>
          <cell r="M177">
            <v>100.8</v>
          </cell>
          <cell r="N177">
            <v>85.7</v>
          </cell>
          <cell r="O177">
            <v>94.7</v>
          </cell>
          <cell r="P177">
            <v>104.6</v>
          </cell>
          <cell r="Q177">
            <v>89.6</v>
          </cell>
          <cell r="R177">
            <v>99.1</v>
          </cell>
          <cell r="S177">
            <v>103.4</v>
          </cell>
          <cell r="V177" t="str">
            <v>310</v>
          </cell>
          <cell r="Y177">
            <v>94.5</v>
          </cell>
          <cell r="Z177">
            <v>80.400000000000006</v>
          </cell>
          <cell r="AA177">
            <v>94.3</v>
          </cell>
          <cell r="AB177">
            <v>111.7</v>
          </cell>
          <cell r="AC177">
            <v>108.6</v>
          </cell>
          <cell r="AD177">
            <v>106.8</v>
          </cell>
          <cell r="AE177">
            <v>103.8</v>
          </cell>
          <cell r="AF177">
            <v>95.5</v>
          </cell>
          <cell r="AG177">
            <v>98</v>
          </cell>
          <cell r="AH177">
            <v>99.2</v>
          </cell>
          <cell r="AI177">
            <v>86.5</v>
          </cell>
          <cell r="AJ177">
            <v>94.7</v>
          </cell>
          <cell r="AK177">
            <v>105.1</v>
          </cell>
          <cell r="AL177">
            <v>83.3</v>
          </cell>
          <cell r="AM177">
            <v>98.6</v>
          </cell>
          <cell r="AN177">
            <v>104</v>
          </cell>
        </row>
        <row r="178">
          <cell r="A178" t="str">
            <v>311</v>
          </cell>
          <cell r="D178">
            <v>96</v>
          </cell>
          <cell r="E178">
            <v>86.5</v>
          </cell>
          <cell r="F178">
            <v>95.5</v>
          </cell>
          <cell r="G178">
            <v>215.9</v>
          </cell>
          <cell r="H178">
            <v>99.2</v>
          </cell>
          <cell r="I178">
            <v>105.8</v>
          </cell>
          <cell r="J178">
            <v>99.6</v>
          </cell>
          <cell r="K178">
            <v>97.1</v>
          </cell>
          <cell r="L178">
            <v>93.1</v>
          </cell>
          <cell r="M178">
            <v>101.4</v>
          </cell>
          <cell r="N178">
            <v>85.5</v>
          </cell>
          <cell r="O178">
            <v>94.3</v>
          </cell>
          <cell r="P178">
            <v>104.7</v>
          </cell>
          <cell r="Q178">
            <v>89.8</v>
          </cell>
          <cell r="R178">
            <v>99.3</v>
          </cell>
          <cell r="S178">
            <v>103.2</v>
          </cell>
          <cell r="V178" t="str">
            <v>311</v>
          </cell>
          <cell r="Y178">
            <v>94.2</v>
          </cell>
          <cell r="Z178">
            <v>79.8</v>
          </cell>
          <cell r="AA178">
            <v>93.8</v>
          </cell>
          <cell r="AB178">
            <v>110</v>
          </cell>
          <cell r="AC178">
            <v>106.5</v>
          </cell>
          <cell r="AD178">
            <v>106.4</v>
          </cell>
          <cell r="AE178">
            <v>103.3</v>
          </cell>
          <cell r="AF178">
            <v>98.5</v>
          </cell>
          <cell r="AG178">
            <v>98.8</v>
          </cell>
          <cell r="AH178">
            <v>99.3</v>
          </cell>
          <cell r="AI178">
            <v>87.9</v>
          </cell>
          <cell r="AJ178" t="str">
            <v>x</v>
          </cell>
          <cell r="AK178">
            <v>105.3</v>
          </cell>
          <cell r="AL178">
            <v>83.1</v>
          </cell>
          <cell r="AM178">
            <v>99</v>
          </cell>
          <cell r="AN178">
            <v>104</v>
          </cell>
        </row>
        <row r="179">
          <cell r="A179" t="str">
            <v>312</v>
          </cell>
          <cell r="D179">
            <v>95.6</v>
          </cell>
          <cell r="E179">
            <v>86.3</v>
          </cell>
          <cell r="F179">
            <v>95</v>
          </cell>
          <cell r="G179">
            <v>215.8</v>
          </cell>
          <cell r="H179">
            <v>99.1</v>
          </cell>
          <cell r="I179">
            <v>106.6</v>
          </cell>
          <cell r="J179">
            <v>99.3</v>
          </cell>
          <cell r="K179">
            <v>97</v>
          </cell>
          <cell r="L179">
            <v>87.3</v>
          </cell>
          <cell r="M179">
            <v>100.2</v>
          </cell>
          <cell r="N179">
            <v>84.9</v>
          </cell>
          <cell r="O179">
            <v>94.5</v>
          </cell>
          <cell r="P179">
            <v>104.3</v>
          </cell>
          <cell r="Q179">
            <v>89</v>
          </cell>
          <cell r="R179">
            <v>100.6</v>
          </cell>
          <cell r="S179">
            <v>102.6</v>
          </cell>
          <cell r="V179" t="str">
            <v>312</v>
          </cell>
          <cell r="Y179">
            <v>93.7</v>
          </cell>
          <cell r="Z179">
            <v>79.400000000000006</v>
          </cell>
          <cell r="AA179">
            <v>92.8</v>
          </cell>
          <cell r="AB179">
            <v>109.8</v>
          </cell>
          <cell r="AC179">
            <v>106.4</v>
          </cell>
          <cell r="AD179">
            <v>106.4</v>
          </cell>
          <cell r="AE179">
            <v>103.3</v>
          </cell>
          <cell r="AF179">
            <v>98.1</v>
          </cell>
          <cell r="AG179">
            <v>98.8</v>
          </cell>
          <cell r="AH179">
            <v>98.7</v>
          </cell>
          <cell r="AI179">
            <v>88</v>
          </cell>
          <cell r="AJ179">
            <v>91.2</v>
          </cell>
          <cell r="AK179">
            <v>104.7</v>
          </cell>
          <cell r="AL179">
            <v>82.3</v>
          </cell>
          <cell r="AM179">
            <v>99.1</v>
          </cell>
          <cell r="AN179">
            <v>103.2</v>
          </cell>
        </row>
        <row r="180">
          <cell r="A180" t="str">
            <v>41</v>
          </cell>
          <cell r="D180">
            <v>98.1</v>
          </cell>
          <cell r="E180">
            <v>86.8</v>
          </cell>
          <cell r="F180">
            <v>100.8</v>
          </cell>
          <cell r="G180">
            <v>209.5</v>
          </cell>
          <cell r="H180">
            <v>99</v>
          </cell>
          <cell r="I180">
            <v>107.3</v>
          </cell>
          <cell r="J180">
            <v>97.1</v>
          </cell>
          <cell r="K180">
            <v>96</v>
          </cell>
          <cell r="L180">
            <v>86.9</v>
          </cell>
          <cell r="M180">
            <v>99</v>
          </cell>
          <cell r="N180">
            <v>84</v>
          </cell>
          <cell r="O180">
            <v>93.7</v>
          </cell>
          <cell r="P180">
            <v>105.4</v>
          </cell>
          <cell r="Q180">
            <v>98.8</v>
          </cell>
          <cell r="R180">
            <v>100.7</v>
          </cell>
          <cell r="S180">
            <v>102.5</v>
          </cell>
          <cell r="V180" t="str">
            <v>41</v>
          </cell>
          <cell r="Y180">
            <v>99.4</v>
          </cell>
          <cell r="Z180">
            <v>79.400000000000006</v>
          </cell>
          <cell r="AA180">
            <v>101.4</v>
          </cell>
          <cell r="AB180">
            <v>105.4</v>
          </cell>
          <cell r="AC180">
            <v>106.2</v>
          </cell>
          <cell r="AD180">
            <v>107.5</v>
          </cell>
          <cell r="AE180">
            <v>100.4</v>
          </cell>
          <cell r="AF180">
            <v>97.6</v>
          </cell>
          <cell r="AG180" t="str">
            <v>x</v>
          </cell>
          <cell r="AH180">
            <v>98.7</v>
          </cell>
          <cell r="AI180">
            <v>87.3</v>
          </cell>
          <cell r="AJ180">
            <v>91.7</v>
          </cell>
          <cell r="AK180">
            <v>104.8</v>
          </cell>
          <cell r="AL180">
            <v>98.8</v>
          </cell>
          <cell r="AM180">
            <v>99.4</v>
          </cell>
          <cell r="AN180">
            <v>102.6</v>
          </cell>
        </row>
        <row r="181">
          <cell r="A181" t="str">
            <v>42</v>
          </cell>
          <cell r="D181">
            <v>97.9</v>
          </cell>
          <cell r="E181">
            <v>86.7</v>
          </cell>
          <cell r="F181">
            <v>100.3</v>
          </cell>
          <cell r="G181">
            <v>209.2</v>
          </cell>
          <cell r="H181">
            <v>98.8</v>
          </cell>
          <cell r="I181">
            <v>106.6</v>
          </cell>
          <cell r="J181">
            <v>96.9</v>
          </cell>
          <cell r="K181">
            <v>96.2</v>
          </cell>
          <cell r="L181">
            <v>86.1</v>
          </cell>
          <cell r="M181">
            <v>98.9</v>
          </cell>
          <cell r="N181">
            <v>84.5</v>
          </cell>
          <cell r="O181">
            <v>92.4</v>
          </cell>
          <cell r="P181">
            <v>105.9</v>
          </cell>
          <cell r="Q181">
            <v>98.5</v>
          </cell>
          <cell r="R181">
            <v>100.5</v>
          </cell>
          <cell r="S181">
            <v>102.1</v>
          </cell>
          <cell r="V181" t="str">
            <v>42</v>
          </cell>
          <cell r="Y181">
            <v>99</v>
          </cell>
          <cell r="Z181">
            <v>78.8</v>
          </cell>
          <cell r="AA181">
            <v>100.6</v>
          </cell>
          <cell r="AB181">
            <v>105.2</v>
          </cell>
          <cell r="AC181">
            <v>106</v>
          </cell>
          <cell r="AD181">
            <v>107.5</v>
          </cell>
          <cell r="AE181">
            <v>99.9</v>
          </cell>
          <cell r="AF181">
            <v>98</v>
          </cell>
          <cell r="AG181">
            <v>97.2</v>
          </cell>
          <cell r="AH181">
            <v>98.6</v>
          </cell>
          <cell r="AI181">
            <v>87.2</v>
          </cell>
          <cell r="AJ181">
            <v>91.7</v>
          </cell>
          <cell r="AK181">
            <v>104.7</v>
          </cell>
          <cell r="AL181">
            <v>98.5</v>
          </cell>
          <cell r="AM181">
            <v>99.6</v>
          </cell>
          <cell r="AN181">
            <v>102.4</v>
          </cell>
        </row>
        <row r="182">
          <cell r="A182" t="str">
            <v>43</v>
          </cell>
          <cell r="D182">
            <v>98.3</v>
          </cell>
          <cell r="E182">
            <v>86</v>
          </cell>
          <cell r="F182">
            <v>100.8</v>
          </cell>
          <cell r="G182">
            <v>207.5</v>
          </cell>
          <cell r="H182">
            <v>98.4</v>
          </cell>
          <cell r="I182">
            <v>107</v>
          </cell>
          <cell r="J182">
            <v>98.2</v>
          </cell>
          <cell r="K182">
            <v>97.9</v>
          </cell>
          <cell r="L182">
            <v>87.2</v>
          </cell>
          <cell r="M182">
            <v>99</v>
          </cell>
          <cell r="N182">
            <v>87.7</v>
          </cell>
          <cell r="O182">
            <v>93.7</v>
          </cell>
          <cell r="P182">
            <v>106.3</v>
          </cell>
          <cell r="Q182">
            <v>98</v>
          </cell>
          <cell r="R182">
            <v>99.9</v>
          </cell>
          <cell r="S182">
            <v>101.3</v>
          </cell>
          <cell r="V182" t="str">
            <v>43</v>
          </cell>
          <cell r="Y182">
            <v>98.8</v>
          </cell>
          <cell r="Z182">
            <v>77.5</v>
          </cell>
          <cell r="AA182">
            <v>101.3</v>
          </cell>
          <cell r="AB182">
            <v>104.1</v>
          </cell>
          <cell r="AC182">
            <v>105.4</v>
          </cell>
          <cell r="AD182">
            <v>108.3</v>
          </cell>
          <cell r="AE182">
            <v>100.5</v>
          </cell>
          <cell r="AF182">
            <v>99.1</v>
          </cell>
          <cell r="AG182">
            <v>96</v>
          </cell>
          <cell r="AH182">
            <v>98.8</v>
          </cell>
          <cell r="AI182">
            <v>88.2</v>
          </cell>
          <cell r="AJ182">
            <v>92.9</v>
          </cell>
          <cell r="AK182">
            <v>103.8</v>
          </cell>
          <cell r="AL182">
            <v>97.4</v>
          </cell>
          <cell r="AM182">
            <v>98.6</v>
          </cell>
          <cell r="AN182">
            <v>101.4</v>
          </cell>
        </row>
        <row r="183">
          <cell r="A183" t="str">
            <v>44</v>
          </cell>
          <cell r="D183">
            <v>99.6</v>
          </cell>
          <cell r="E183">
            <v>85.9</v>
          </cell>
          <cell r="F183">
            <v>101.5</v>
          </cell>
          <cell r="G183">
            <v>213.3</v>
          </cell>
          <cell r="H183">
            <v>98.5</v>
          </cell>
          <cell r="I183">
            <v>105.7</v>
          </cell>
          <cell r="J183">
            <v>101.2</v>
          </cell>
          <cell r="K183">
            <v>98.9</v>
          </cell>
          <cell r="L183">
            <v>88</v>
          </cell>
          <cell r="M183">
            <v>102</v>
          </cell>
          <cell r="N183">
            <v>84.9</v>
          </cell>
          <cell r="O183">
            <v>94.7</v>
          </cell>
          <cell r="P183">
            <v>107.8</v>
          </cell>
          <cell r="Q183">
            <v>100.6</v>
          </cell>
          <cell r="R183">
            <v>99.3</v>
          </cell>
          <cell r="S183">
            <v>101.3</v>
          </cell>
          <cell r="V183" t="str">
            <v>44</v>
          </cell>
          <cell r="Y183">
            <v>100.4</v>
          </cell>
          <cell r="Z183">
            <v>79.599999999999994</v>
          </cell>
          <cell r="AA183">
            <v>101.8</v>
          </cell>
          <cell r="AB183">
            <v>108.1</v>
          </cell>
          <cell r="AC183">
            <v>106.9</v>
          </cell>
          <cell r="AD183">
            <v>105.5</v>
          </cell>
          <cell r="AE183">
            <v>106.2</v>
          </cell>
          <cell r="AF183">
            <v>101.3</v>
          </cell>
          <cell r="AG183">
            <v>96.2</v>
          </cell>
          <cell r="AH183">
            <v>104.2</v>
          </cell>
          <cell r="AI183">
            <v>82.8</v>
          </cell>
          <cell r="AJ183" t="str">
            <v>x</v>
          </cell>
          <cell r="AK183">
            <v>106.2</v>
          </cell>
          <cell r="AL183">
            <v>100.8</v>
          </cell>
          <cell r="AM183">
            <v>97.2</v>
          </cell>
          <cell r="AN183">
            <v>100.9</v>
          </cell>
        </row>
        <row r="184">
          <cell r="A184" t="str">
            <v>45</v>
          </cell>
          <cell r="D184">
            <v>99.8</v>
          </cell>
          <cell r="E184">
            <v>86.7</v>
          </cell>
          <cell r="F184">
            <v>101.5</v>
          </cell>
          <cell r="G184">
            <v>213.8</v>
          </cell>
          <cell r="H184">
            <v>97.5</v>
          </cell>
          <cell r="I184">
            <v>106.7</v>
          </cell>
          <cell r="J184">
            <v>100.4</v>
          </cell>
          <cell r="K184">
            <v>98.4</v>
          </cell>
          <cell r="L184">
            <v>87.6</v>
          </cell>
          <cell r="M184">
            <v>104.2</v>
          </cell>
          <cell r="N184">
            <v>85.9</v>
          </cell>
          <cell r="O184">
            <v>96.2</v>
          </cell>
          <cell r="P184">
            <v>108.9</v>
          </cell>
          <cell r="Q184">
            <v>101</v>
          </cell>
          <cell r="R184">
            <v>98.5</v>
          </cell>
          <cell r="S184">
            <v>101.2</v>
          </cell>
          <cell r="V184" t="str">
            <v>45</v>
          </cell>
          <cell r="Y184">
            <v>100.2</v>
          </cell>
          <cell r="Z184">
            <v>79.099999999999994</v>
          </cell>
          <cell r="AA184">
            <v>101.8</v>
          </cell>
          <cell r="AB184">
            <v>108.4</v>
          </cell>
          <cell r="AC184">
            <v>105.5</v>
          </cell>
          <cell r="AD184">
            <v>105.9</v>
          </cell>
          <cell r="AE184">
            <v>105</v>
          </cell>
          <cell r="AF184">
            <v>101.7</v>
          </cell>
          <cell r="AG184">
            <v>94.9</v>
          </cell>
          <cell r="AH184">
            <v>102.7</v>
          </cell>
          <cell r="AI184">
            <v>82.8</v>
          </cell>
          <cell r="AJ184">
            <v>93.9</v>
          </cell>
          <cell r="AK184">
            <v>106.8</v>
          </cell>
          <cell r="AL184">
            <v>100.3</v>
          </cell>
          <cell r="AM184">
            <v>96</v>
          </cell>
          <cell r="AN184">
            <v>100.9</v>
          </cell>
        </row>
        <row r="185">
          <cell r="A185" t="str">
            <v>46</v>
          </cell>
          <cell r="D185">
            <v>100.2</v>
          </cell>
          <cell r="E185">
            <v>87.6</v>
          </cell>
          <cell r="F185">
            <v>99.7</v>
          </cell>
          <cell r="G185">
            <v>213.7</v>
          </cell>
          <cell r="H185">
            <v>97.5</v>
          </cell>
          <cell r="I185">
            <v>107.6</v>
          </cell>
          <cell r="J185">
            <v>101.5</v>
          </cell>
          <cell r="K185">
            <v>99.6</v>
          </cell>
          <cell r="L185">
            <v>87.4</v>
          </cell>
          <cell r="M185">
            <v>103.5</v>
          </cell>
          <cell r="N185">
            <v>88.2</v>
          </cell>
          <cell r="O185">
            <v>94.9</v>
          </cell>
          <cell r="P185">
            <v>109.7</v>
          </cell>
          <cell r="Q185">
            <v>102</v>
          </cell>
          <cell r="R185">
            <v>97.8</v>
          </cell>
          <cell r="S185">
            <v>100.8</v>
          </cell>
          <cell r="V185" t="str">
            <v>46</v>
          </cell>
          <cell r="Y185">
            <v>100.3</v>
          </cell>
          <cell r="Z185">
            <v>79.2</v>
          </cell>
          <cell r="AA185">
            <v>99.1</v>
          </cell>
          <cell r="AB185">
            <v>108.3</v>
          </cell>
          <cell r="AC185">
            <v>105.5</v>
          </cell>
          <cell r="AD185">
            <v>105.6</v>
          </cell>
          <cell r="AE185">
            <v>106.9</v>
          </cell>
          <cell r="AF185">
            <v>102.7</v>
          </cell>
          <cell r="AG185">
            <v>95.1</v>
          </cell>
          <cell r="AH185">
            <v>103.5</v>
          </cell>
          <cell r="AI185">
            <v>84.3</v>
          </cell>
          <cell r="AJ185">
            <v>93.7</v>
          </cell>
          <cell r="AK185">
            <v>108.3</v>
          </cell>
          <cell r="AL185">
            <v>101.9</v>
          </cell>
          <cell r="AM185">
            <v>94.9</v>
          </cell>
          <cell r="AN185">
            <v>99.6</v>
          </cell>
        </row>
        <row r="186">
          <cell r="A186" t="str">
            <v>47</v>
          </cell>
          <cell r="D186">
            <v>100.7</v>
          </cell>
          <cell r="E186">
            <v>88.1</v>
          </cell>
          <cell r="F186">
            <v>100.8</v>
          </cell>
          <cell r="G186">
            <v>208.7</v>
          </cell>
          <cell r="H186">
            <v>97.1</v>
          </cell>
          <cell r="I186">
            <v>105.8</v>
          </cell>
          <cell r="J186">
            <v>100.7</v>
          </cell>
          <cell r="K186">
            <v>98.7</v>
          </cell>
          <cell r="L186">
            <v>88.1</v>
          </cell>
          <cell r="M186">
            <v>103.2</v>
          </cell>
          <cell r="N186">
            <v>94.3</v>
          </cell>
          <cell r="O186">
            <v>94.3</v>
          </cell>
          <cell r="P186">
            <v>110.5</v>
          </cell>
          <cell r="Q186">
            <v>102.1</v>
          </cell>
          <cell r="R186">
            <v>97.7</v>
          </cell>
          <cell r="S186">
            <v>101.5</v>
          </cell>
          <cell r="V186" t="str">
            <v>47</v>
          </cell>
          <cell r="Y186">
            <v>100.7</v>
          </cell>
          <cell r="Z186">
            <v>80.7</v>
          </cell>
          <cell r="AA186">
            <v>101.1</v>
          </cell>
          <cell r="AB186">
            <v>104.2</v>
          </cell>
          <cell r="AC186">
            <v>105.5</v>
          </cell>
          <cell r="AD186">
            <v>103.7</v>
          </cell>
          <cell r="AE186">
            <v>107.3</v>
          </cell>
          <cell r="AF186">
            <v>102.1</v>
          </cell>
          <cell r="AG186">
            <v>96.5</v>
          </cell>
          <cell r="AH186">
            <v>102.5</v>
          </cell>
          <cell r="AI186">
            <v>86.8</v>
          </cell>
          <cell r="AJ186">
            <v>93.4</v>
          </cell>
          <cell r="AK186">
            <v>108.2</v>
          </cell>
          <cell r="AL186">
            <v>101.3</v>
          </cell>
          <cell r="AM186">
            <v>94.7</v>
          </cell>
          <cell r="AN186">
            <v>101</v>
          </cell>
        </row>
        <row r="187">
          <cell r="A187" t="str">
            <v>48</v>
          </cell>
          <cell r="D187">
            <v>100</v>
          </cell>
          <cell r="E187">
            <v>88.3</v>
          </cell>
          <cell r="F187">
            <v>95.5</v>
          </cell>
          <cell r="G187">
            <v>207.3</v>
          </cell>
          <cell r="H187">
            <v>95.9</v>
          </cell>
          <cell r="I187">
            <v>110.5</v>
          </cell>
          <cell r="J187">
            <v>99.2</v>
          </cell>
          <cell r="K187">
            <v>97.9</v>
          </cell>
          <cell r="L187">
            <v>92.3</v>
          </cell>
          <cell r="M187">
            <v>103.6</v>
          </cell>
          <cell r="N187">
            <v>93.3</v>
          </cell>
          <cell r="O187">
            <v>97</v>
          </cell>
          <cell r="P187">
            <v>112.6</v>
          </cell>
          <cell r="Q187">
            <v>102.3</v>
          </cell>
          <cell r="R187">
            <v>97.5</v>
          </cell>
          <cell r="S187">
            <v>100.7</v>
          </cell>
          <cell r="V187" t="str">
            <v>48</v>
          </cell>
          <cell r="Y187">
            <v>100.1</v>
          </cell>
          <cell r="Z187">
            <v>80.5</v>
          </cell>
          <cell r="AA187">
            <v>95</v>
          </cell>
          <cell r="AB187">
            <v>103.2</v>
          </cell>
          <cell r="AC187">
            <v>103.6</v>
          </cell>
          <cell r="AD187">
            <v>112.1</v>
          </cell>
          <cell r="AE187">
            <v>107.8</v>
          </cell>
          <cell r="AF187">
            <v>101.5</v>
          </cell>
          <cell r="AG187" t="str">
            <v>x</v>
          </cell>
          <cell r="AH187">
            <v>102.6</v>
          </cell>
          <cell r="AI187">
            <v>86.4</v>
          </cell>
          <cell r="AJ187">
            <v>103.9</v>
          </cell>
          <cell r="AK187">
            <v>108.2</v>
          </cell>
          <cell r="AL187">
            <v>101.2</v>
          </cell>
          <cell r="AM187">
            <v>94.4</v>
          </cell>
          <cell r="AN187">
            <v>100.4</v>
          </cell>
        </row>
        <row r="188">
          <cell r="A188" t="str">
            <v>49</v>
          </cell>
          <cell r="D188">
            <v>99.8</v>
          </cell>
          <cell r="E188">
            <v>89.1</v>
          </cell>
          <cell r="F188">
            <v>98.4</v>
          </cell>
          <cell r="G188">
            <v>206.6</v>
          </cell>
          <cell r="H188">
            <v>95.2</v>
          </cell>
          <cell r="I188">
            <v>105</v>
          </cell>
          <cell r="J188">
            <v>98.4</v>
          </cell>
          <cell r="K188">
            <v>98.3</v>
          </cell>
          <cell r="L188">
            <v>86.2</v>
          </cell>
          <cell r="M188">
            <v>101.6</v>
          </cell>
          <cell r="N188">
            <v>97</v>
          </cell>
          <cell r="O188">
            <v>93.9</v>
          </cell>
          <cell r="P188">
            <v>112.2</v>
          </cell>
          <cell r="Q188">
            <v>101</v>
          </cell>
          <cell r="R188">
            <v>97.1</v>
          </cell>
          <cell r="S188">
            <v>100.3</v>
          </cell>
          <cell r="V188" t="str">
            <v>49</v>
          </cell>
          <cell r="Y188">
            <v>99.6</v>
          </cell>
          <cell r="Z188">
            <v>83.9</v>
          </cell>
          <cell r="AA188">
            <v>98.7</v>
          </cell>
          <cell r="AB188">
            <v>102.8</v>
          </cell>
          <cell r="AC188">
            <v>102.7</v>
          </cell>
          <cell r="AD188">
            <v>104.3</v>
          </cell>
          <cell r="AE188">
            <v>105.8</v>
          </cell>
          <cell r="AF188">
            <v>101.5</v>
          </cell>
          <cell r="AG188">
            <v>97.7</v>
          </cell>
          <cell r="AH188">
            <v>103.1</v>
          </cell>
          <cell r="AI188">
            <v>86.9</v>
          </cell>
          <cell r="AJ188" t="str">
            <v>x</v>
          </cell>
          <cell r="AK188">
            <v>107.5</v>
          </cell>
          <cell r="AL188">
            <v>99.9</v>
          </cell>
          <cell r="AM188">
            <v>93.8</v>
          </cell>
          <cell r="AN188">
            <v>99.6</v>
          </cell>
        </row>
        <row r="189">
          <cell r="A189" t="str">
            <v>410</v>
          </cell>
          <cell r="D189">
            <v>99.9</v>
          </cell>
          <cell r="E189">
            <v>89</v>
          </cell>
          <cell r="F189">
            <v>96.9</v>
          </cell>
          <cell r="G189">
            <v>206.4</v>
          </cell>
          <cell r="H189">
            <v>96</v>
          </cell>
          <cell r="I189">
            <v>110.4</v>
          </cell>
          <cell r="J189">
            <v>99.1</v>
          </cell>
          <cell r="K189">
            <v>97</v>
          </cell>
          <cell r="L189">
            <v>80.5</v>
          </cell>
          <cell r="M189">
            <v>100.3</v>
          </cell>
          <cell r="N189">
            <v>99.8</v>
          </cell>
          <cell r="O189">
            <v>93.5</v>
          </cell>
          <cell r="P189">
            <v>110.4</v>
          </cell>
          <cell r="Q189">
            <v>101.2</v>
          </cell>
          <cell r="R189">
            <v>97</v>
          </cell>
          <cell r="S189">
            <v>99.6</v>
          </cell>
          <cell r="V189" t="str">
            <v>410</v>
          </cell>
          <cell r="Y189">
            <v>99.7</v>
          </cell>
          <cell r="Z189">
            <v>83.6</v>
          </cell>
          <cell r="AA189">
            <v>97.4</v>
          </cell>
          <cell r="AB189">
            <v>102.6</v>
          </cell>
          <cell r="AC189">
            <v>103.1</v>
          </cell>
          <cell r="AD189">
            <v>113.2</v>
          </cell>
          <cell r="AE189">
            <v>105.3</v>
          </cell>
          <cell r="AF189">
            <v>100.7</v>
          </cell>
          <cell r="AG189">
            <v>97.7</v>
          </cell>
          <cell r="AH189">
            <v>102</v>
          </cell>
          <cell r="AI189">
            <v>87.9</v>
          </cell>
          <cell r="AJ189">
            <v>93.1</v>
          </cell>
          <cell r="AK189">
            <v>107.5</v>
          </cell>
          <cell r="AL189">
            <v>99.6</v>
          </cell>
          <cell r="AM189">
            <v>93.3</v>
          </cell>
          <cell r="AN189">
            <v>99.4</v>
          </cell>
        </row>
        <row r="190">
          <cell r="A190" t="str">
            <v>411</v>
          </cell>
          <cell r="D190">
            <v>99.7</v>
          </cell>
          <cell r="E190">
            <v>88.8</v>
          </cell>
          <cell r="F190">
            <v>96.3</v>
          </cell>
          <cell r="G190">
            <v>205.4</v>
          </cell>
          <cell r="H190">
            <v>96.4</v>
          </cell>
          <cell r="I190">
            <v>104.3</v>
          </cell>
          <cell r="J190">
            <v>99.6</v>
          </cell>
          <cell r="K190">
            <v>95.9</v>
          </cell>
          <cell r="L190">
            <v>80.7</v>
          </cell>
          <cell r="M190">
            <v>101.2</v>
          </cell>
          <cell r="N190">
            <v>98.6</v>
          </cell>
          <cell r="O190">
            <v>96.1</v>
          </cell>
          <cell r="P190">
            <v>110.3</v>
          </cell>
          <cell r="Q190">
            <v>101.4</v>
          </cell>
          <cell r="R190">
            <v>98.2</v>
          </cell>
          <cell r="S190">
            <v>100.3</v>
          </cell>
          <cell r="V190" t="str">
            <v>411</v>
          </cell>
          <cell r="Y190">
            <v>99</v>
          </cell>
          <cell r="Z190">
            <v>82.9</v>
          </cell>
          <cell r="AA190">
            <v>96.8</v>
          </cell>
          <cell r="AB190">
            <v>102.6</v>
          </cell>
          <cell r="AC190">
            <v>103.1</v>
          </cell>
          <cell r="AD190">
            <v>102.3</v>
          </cell>
          <cell r="AE190">
            <v>105.3</v>
          </cell>
          <cell r="AF190">
            <v>102.4</v>
          </cell>
          <cell r="AG190">
            <v>98.4</v>
          </cell>
          <cell r="AH190">
            <v>102.6</v>
          </cell>
          <cell r="AI190">
            <v>87.7</v>
          </cell>
          <cell r="AJ190" t="str">
            <v>x</v>
          </cell>
          <cell r="AK190">
            <v>108.3</v>
          </cell>
          <cell r="AL190">
            <v>99.4</v>
          </cell>
          <cell r="AM190">
            <v>95.5</v>
          </cell>
          <cell r="AN190">
            <v>99.7</v>
          </cell>
        </row>
        <row r="191">
          <cell r="A191" t="str">
            <v>412</v>
          </cell>
          <cell r="D191">
            <v>99.8</v>
          </cell>
          <cell r="E191">
            <v>88.4</v>
          </cell>
          <cell r="F191">
            <v>96.4</v>
          </cell>
          <cell r="G191">
            <v>205.1</v>
          </cell>
          <cell r="H191">
            <v>95.9</v>
          </cell>
          <cell r="I191">
            <v>104.1</v>
          </cell>
          <cell r="J191">
            <v>99.3</v>
          </cell>
          <cell r="K191">
            <v>96.1</v>
          </cell>
          <cell r="L191">
            <v>78.599999999999994</v>
          </cell>
          <cell r="M191">
            <v>102.4</v>
          </cell>
          <cell r="N191">
            <v>99.8</v>
          </cell>
          <cell r="O191">
            <v>94.5</v>
          </cell>
          <cell r="P191">
            <v>109.5</v>
          </cell>
          <cell r="Q191">
            <v>102.3</v>
          </cell>
          <cell r="R191">
            <v>98.3</v>
          </cell>
          <cell r="S191">
            <v>99.8</v>
          </cell>
          <cell r="V191" t="str">
            <v>412</v>
          </cell>
          <cell r="Y191">
            <v>99</v>
          </cell>
          <cell r="Z191">
            <v>82.7</v>
          </cell>
          <cell r="AA191">
            <v>97.2</v>
          </cell>
          <cell r="AB191">
            <v>102.5</v>
          </cell>
          <cell r="AC191">
            <v>103</v>
          </cell>
          <cell r="AD191">
            <v>102</v>
          </cell>
          <cell r="AE191">
            <v>105.4</v>
          </cell>
          <cell r="AF191">
            <v>104.1</v>
          </cell>
          <cell r="AG191">
            <v>98.2</v>
          </cell>
          <cell r="AH191">
            <v>102.9</v>
          </cell>
          <cell r="AI191">
            <v>86.1</v>
          </cell>
          <cell r="AJ191">
            <v>94.4</v>
          </cell>
          <cell r="AK191">
            <v>108.4</v>
          </cell>
          <cell r="AL191">
            <v>99.2</v>
          </cell>
          <cell r="AM191">
            <v>95.6</v>
          </cell>
          <cell r="AN191">
            <v>99.7</v>
          </cell>
        </row>
        <row r="192">
          <cell r="A192" t="str">
            <v>51</v>
          </cell>
          <cell r="D192">
            <v>100.1</v>
          </cell>
          <cell r="E192">
            <v>88</v>
          </cell>
          <cell r="F192">
            <v>101.6</v>
          </cell>
          <cell r="G192">
            <v>138.6</v>
          </cell>
          <cell r="H192">
            <v>85.7</v>
          </cell>
          <cell r="I192">
            <v>108.3</v>
          </cell>
          <cell r="J192">
            <v>99.2</v>
          </cell>
          <cell r="K192">
            <v>98.7</v>
          </cell>
          <cell r="L192">
            <v>86.2</v>
          </cell>
          <cell r="M192">
            <v>120.3</v>
          </cell>
          <cell r="N192">
            <v>95.6</v>
          </cell>
          <cell r="O192">
            <v>94.9</v>
          </cell>
          <cell r="P192">
            <v>107.8</v>
          </cell>
          <cell r="Q192">
            <v>100</v>
          </cell>
          <cell r="R192">
            <v>80.7</v>
          </cell>
          <cell r="S192">
            <v>107.9</v>
          </cell>
          <cell r="V192" t="str">
            <v>51</v>
          </cell>
          <cell r="Y192">
            <v>104.3</v>
          </cell>
          <cell r="Z192">
            <v>81.099999999999994</v>
          </cell>
          <cell r="AA192">
            <v>106.3</v>
          </cell>
          <cell r="AB192">
            <v>61.7</v>
          </cell>
          <cell r="AC192">
            <v>94.3</v>
          </cell>
          <cell r="AD192">
            <v>110.4</v>
          </cell>
          <cell r="AE192">
            <v>119.2</v>
          </cell>
          <cell r="AF192">
            <v>132.30000000000001</v>
          </cell>
          <cell r="AG192">
            <v>121.2</v>
          </cell>
          <cell r="AH192">
            <v>165.3</v>
          </cell>
          <cell r="AI192">
            <v>66.900000000000006</v>
          </cell>
          <cell r="AJ192">
            <v>99.3</v>
          </cell>
          <cell r="AK192">
            <v>121.6</v>
          </cell>
          <cell r="AL192">
            <v>98.3</v>
          </cell>
          <cell r="AM192">
            <v>66.900000000000006</v>
          </cell>
          <cell r="AN192">
            <v>116.3</v>
          </cell>
        </row>
        <row r="193">
          <cell r="A193" t="str">
            <v>52</v>
          </cell>
          <cell r="D193">
            <v>100</v>
          </cell>
          <cell r="E193">
            <v>89</v>
          </cell>
          <cell r="F193">
            <v>101.5</v>
          </cell>
          <cell r="G193">
            <v>138</v>
          </cell>
          <cell r="H193">
            <v>84.6</v>
          </cell>
          <cell r="I193">
            <v>108.9</v>
          </cell>
          <cell r="J193">
            <v>98.8</v>
          </cell>
          <cell r="K193">
            <v>92.2</v>
          </cell>
          <cell r="L193">
            <v>93.7</v>
          </cell>
          <cell r="M193">
            <v>120.3</v>
          </cell>
          <cell r="N193">
            <v>99.3</v>
          </cell>
          <cell r="O193">
            <v>92.8</v>
          </cell>
          <cell r="P193">
            <v>108.3</v>
          </cell>
          <cell r="Q193">
            <v>99.7</v>
          </cell>
          <cell r="R193">
            <v>79</v>
          </cell>
          <cell r="S193">
            <v>106.3</v>
          </cell>
          <cell r="V193" t="str">
            <v>52</v>
          </cell>
          <cell r="Y193">
            <v>103.8</v>
          </cell>
          <cell r="Z193">
            <v>81.7</v>
          </cell>
          <cell r="AA193">
            <v>105.2</v>
          </cell>
          <cell r="AB193">
            <v>61.3</v>
          </cell>
          <cell r="AC193">
            <v>93.7</v>
          </cell>
          <cell r="AD193">
            <v>110.3</v>
          </cell>
          <cell r="AE193">
            <v>119.2</v>
          </cell>
          <cell r="AF193">
            <v>112.8</v>
          </cell>
          <cell r="AG193">
            <v>124.7</v>
          </cell>
          <cell r="AH193">
            <v>165</v>
          </cell>
          <cell r="AI193">
            <v>67.599999999999994</v>
          </cell>
          <cell r="AJ193">
            <v>98.9</v>
          </cell>
          <cell r="AK193">
            <v>121.7</v>
          </cell>
          <cell r="AL193">
            <v>98.6</v>
          </cell>
          <cell r="AM193">
            <v>66.3</v>
          </cell>
          <cell r="AN193">
            <v>114.4</v>
          </cell>
        </row>
        <row r="194">
          <cell r="A194" t="str">
            <v>53</v>
          </cell>
          <cell r="D194">
            <v>100.4</v>
          </cell>
          <cell r="E194">
            <v>88.4</v>
          </cell>
          <cell r="F194">
            <v>100.7</v>
          </cell>
          <cell r="G194">
            <v>133.80000000000001</v>
          </cell>
          <cell r="H194">
            <v>84.6</v>
          </cell>
          <cell r="I194">
            <v>111.1</v>
          </cell>
          <cell r="J194">
            <v>100.4</v>
          </cell>
          <cell r="K194">
            <v>100.1</v>
          </cell>
          <cell r="L194">
            <v>100.4</v>
          </cell>
          <cell r="M194">
            <v>123.8</v>
          </cell>
          <cell r="N194">
            <v>99.8</v>
          </cell>
          <cell r="O194">
            <v>91.3</v>
          </cell>
          <cell r="P194">
            <v>106.5</v>
          </cell>
          <cell r="Q194">
            <v>99.5</v>
          </cell>
          <cell r="R194">
            <v>78.8</v>
          </cell>
          <cell r="S194">
            <v>106.6</v>
          </cell>
          <cell r="V194" t="str">
            <v>53</v>
          </cell>
          <cell r="Y194">
            <v>103.8</v>
          </cell>
          <cell r="Z194">
            <v>81.7</v>
          </cell>
          <cell r="AA194">
            <v>104.8</v>
          </cell>
          <cell r="AB194">
            <v>58.7</v>
          </cell>
          <cell r="AC194">
            <v>93.6</v>
          </cell>
          <cell r="AD194">
            <v>112.9</v>
          </cell>
          <cell r="AE194">
            <v>117.8</v>
          </cell>
          <cell r="AF194">
            <v>132.69999999999999</v>
          </cell>
          <cell r="AG194">
            <v>125.2</v>
          </cell>
          <cell r="AH194">
            <v>164.2</v>
          </cell>
          <cell r="AI194">
            <v>67.8</v>
          </cell>
          <cell r="AJ194">
            <v>98.6</v>
          </cell>
          <cell r="AK194">
            <v>121.6</v>
          </cell>
          <cell r="AL194">
            <v>98.1</v>
          </cell>
          <cell r="AM194">
            <v>66.099999999999994</v>
          </cell>
          <cell r="AN194">
            <v>114</v>
          </cell>
        </row>
        <row r="195">
          <cell r="A195" t="str">
            <v>54</v>
          </cell>
          <cell r="D195">
            <v>100.7</v>
          </cell>
          <cell r="E195">
            <v>89.4</v>
          </cell>
          <cell r="F195">
            <v>101.9</v>
          </cell>
          <cell r="G195">
            <v>142.30000000000001</v>
          </cell>
          <cell r="H195">
            <v>85.6</v>
          </cell>
          <cell r="I195">
            <v>110.2</v>
          </cell>
          <cell r="J195">
            <v>99.3</v>
          </cell>
          <cell r="K195">
            <v>95.2</v>
          </cell>
          <cell r="L195">
            <v>100.8</v>
          </cell>
          <cell r="M195">
            <v>126</v>
          </cell>
          <cell r="N195">
            <v>96.1</v>
          </cell>
          <cell r="O195">
            <v>91</v>
          </cell>
          <cell r="P195">
            <v>108.6</v>
          </cell>
          <cell r="Q195">
            <v>100.9</v>
          </cell>
          <cell r="R195">
            <v>83.6</v>
          </cell>
          <cell r="S195">
            <v>107.3</v>
          </cell>
          <cell r="V195" t="str">
            <v>54</v>
          </cell>
          <cell r="Y195">
            <v>104.7</v>
          </cell>
          <cell r="Z195">
            <v>83.4</v>
          </cell>
          <cell r="AA195">
            <v>105.9</v>
          </cell>
          <cell r="AB195">
            <v>64</v>
          </cell>
          <cell r="AC195">
            <v>94.9</v>
          </cell>
          <cell r="AD195">
            <v>110.8</v>
          </cell>
          <cell r="AE195">
            <v>118.6</v>
          </cell>
          <cell r="AF195">
            <v>114.9</v>
          </cell>
          <cell r="AG195">
            <v>126.6</v>
          </cell>
          <cell r="AH195">
            <v>168.2</v>
          </cell>
          <cell r="AI195">
            <v>63.7</v>
          </cell>
          <cell r="AJ195">
            <v>100.5</v>
          </cell>
          <cell r="AK195">
            <v>124</v>
          </cell>
          <cell r="AL195">
            <v>100.7</v>
          </cell>
          <cell r="AM195">
            <v>67</v>
          </cell>
          <cell r="AN195">
            <v>115.7</v>
          </cell>
        </row>
        <row r="196">
          <cell r="A196" t="str">
            <v>55</v>
          </cell>
          <cell r="D196">
            <v>100.6</v>
          </cell>
          <cell r="E196">
            <v>89.7</v>
          </cell>
          <cell r="F196">
            <v>101</v>
          </cell>
          <cell r="G196">
            <v>143.6</v>
          </cell>
          <cell r="H196">
            <v>84.7</v>
          </cell>
          <cell r="I196">
            <v>109.2</v>
          </cell>
          <cell r="J196">
            <v>100.3</v>
          </cell>
          <cell r="K196">
            <v>95.2</v>
          </cell>
          <cell r="L196">
            <v>99.3</v>
          </cell>
          <cell r="M196">
            <v>127.6</v>
          </cell>
          <cell r="N196">
            <v>97.6</v>
          </cell>
          <cell r="O196">
            <v>91.8</v>
          </cell>
          <cell r="P196">
            <v>108.9</v>
          </cell>
          <cell r="Q196">
            <v>100.2</v>
          </cell>
          <cell r="R196">
            <v>85</v>
          </cell>
          <cell r="S196">
            <v>105.9</v>
          </cell>
          <cell r="V196" t="str">
            <v>55</v>
          </cell>
          <cell r="Y196">
            <v>104.1</v>
          </cell>
          <cell r="Z196">
            <v>84.3</v>
          </cell>
          <cell r="AA196">
            <v>104.2</v>
          </cell>
          <cell r="AB196">
            <v>63.9</v>
          </cell>
          <cell r="AC196">
            <v>94.6</v>
          </cell>
          <cell r="AD196">
            <v>110.3</v>
          </cell>
          <cell r="AE196">
            <v>117.9</v>
          </cell>
          <cell r="AF196">
            <v>114.9</v>
          </cell>
          <cell r="AG196">
            <v>125.7</v>
          </cell>
          <cell r="AH196">
            <v>169.2</v>
          </cell>
          <cell r="AI196">
            <v>64.2</v>
          </cell>
          <cell r="AJ196">
            <v>99.9</v>
          </cell>
          <cell r="AK196">
            <v>125.1</v>
          </cell>
          <cell r="AL196">
            <v>99.6</v>
          </cell>
          <cell r="AM196">
            <v>68.900000000000006</v>
          </cell>
          <cell r="AN196">
            <v>115.1</v>
          </cell>
        </row>
        <row r="197">
          <cell r="A197" t="str">
            <v>56</v>
          </cell>
          <cell r="D197">
            <v>102.1</v>
          </cell>
          <cell r="E197">
            <v>89</v>
          </cell>
          <cell r="F197">
            <v>102.1</v>
          </cell>
          <cell r="G197">
            <v>143.4</v>
          </cell>
          <cell r="H197">
            <v>84.7</v>
          </cell>
          <cell r="I197">
            <v>109.9</v>
          </cell>
          <cell r="J197">
            <v>102.3</v>
          </cell>
          <cell r="K197">
            <v>100.7</v>
          </cell>
          <cell r="L197">
            <v>91.7</v>
          </cell>
          <cell r="M197">
            <v>124.6</v>
          </cell>
          <cell r="N197">
            <v>109.2</v>
          </cell>
          <cell r="O197">
            <v>93.4</v>
          </cell>
          <cell r="P197">
            <v>109.6</v>
          </cell>
          <cell r="Q197">
            <v>100.8</v>
          </cell>
          <cell r="R197">
            <v>84.1</v>
          </cell>
          <cell r="S197">
            <v>104.9</v>
          </cell>
          <cell r="V197" t="str">
            <v>56</v>
          </cell>
          <cell r="Y197">
            <v>105.4</v>
          </cell>
          <cell r="Z197">
            <v>84.3</v>
          </cell>
          <cell r="AA197">
            <v>105</v>
          </cell>
          <cell r="AB197">
            <v>63.7</v>
          </cell>
          <cell r="AC197">
            <v>94.6</v>
          </cell>
          <cell r="AD197">
            <v>110.5</v>
          </cell>
          <cell r="AE197">
            <v>118.7</v>
          </cell>
          <cell r="AF197">
            <v>134.80000000000001</v>
          </cell>
          <cell r="AG197">
            <v>126.5</v>
          </cell>
          <cell r="AH197">
            <v>168</v>
          </cell>
          <cell r="AI197">
            <v>78.5</v>
          </cell>
          <cell r="AJ197">
            <v>100.7</v>
          </cell>
          <cell r="AK197">
            <v>126</v>
          </cell>
          <cell r="AL197">
            <v>99.3</v>
          </cell>
          <cell r="AM197">
            <v>67.8</v>
          </cell>
          <cell r="AN197">
            <v>114.5</v>
          </cell>
        </row>
        <row r="198">
          <cell r="A198" t="str">
            <v>57</v>
          </cell>
          <cell r="D198">
            <v>102.5</v>
          </cell>
          <cell r="E198">
            <v>90</v>
          </cell>
          <cell r="F198">
            <v>102.9</v>
          </cell>
          <cell r="G198">
            <v>101</v>
          </cell>
          <cell r="H198">
            <v>84.5</v>
          </cell>
          <cell r="I198">
            <v>110.1</v>
          </cell>
          <cell r="J198">
            <v>104.3</v>
          </cell>
          <cell r="K198">
            <v>94.5</v>
          </cell>
          <cell r="L198">
            <v>92</v>
          </cell>
          <cell r="M198">
            <v>125.6</v>
          </cell>
          <cell r="N198">
            <v>110.8</v>
          </cell>
          <cell r="O198">
            <v>93.6</v>
          </cell>
          <cell r="P198">
            <v>109.7</v>
          </cell>
          <cell r="Q198">
            <v>101.1</v>
          </cell>
          <cell r="R198">
            <v>83.8</v>
          </cell>
          <cell r="S198">
            <v>104</v>
          </cell>
          <cell r="V198" t="str">
            <v>57</v>
          </cell>
          <cell r="Y198">
            <v>105.4</v>
          </cell>
          <cell r="Z198">
            <v>84.4</v>
          </cell>
          <cell r="AA198">
            <v>105</v>
          </cell>
          <cell r="AB198">
            <v>61.9</v>
          </cell>
          <cell r="AC198">
            <v>95</v>
          </cell>
          <cell r="AD198">
            <v>110.7</v>
          </cell>
          <cell r="AE198">
            <v>119.8</v>
          </cell>
          <cell r="AF198">
            <v>114.9</v>
          </cell>
          <cell r="AG198">
            <v>130.6</v>
          </cell>
          <cell r="AH198">
            <v>167.6</v>
          </cell>
          <cell r="AI198">
            <v>79.2</v>
          </cell>
          <cell r="AJ198">
            <v>103.1</v>
          </cell>
          <cell r="AK198">
            <v>125.4</v>
          </cell>
          <cell r="AL198">
            <v>99.2</v>
          </cell>
          <cell r="AM198">
            <v>67.400000000000006</v>
          </cell>
          <cell r="AN198">
            <v>116</v>
          </cell>
        </row>
        <row r="199">
          <cell r="A199" t="str">
            <v>58</v>
          </cell>
          <cell r="D199">
            <v>102.6</v>
          </cell>
          <cell r="E199">
            <v>89.8</v>
          </cell>
          <cell r="F199">
            <v>102.9</v>
          </cell>
          <cell r="G199">
            <v>102.4</v>
          </cell>
          <cell r="H199">
            <v>83.3</v>
          </cell>
          <cell r="I199">
            <v>110.2</v>
          </cell>
          <cell r="J199">
            <v>106</v>
          </cell>
          <cell r="K199">
            <v>94.9</v>
          </cell>
          <cell r="L199">
            <v>95</v>
          </cell>
          <cell r="M199">
            <v>124.5</v>
          </cell>
          <cell r="N199">
            <v>110.5</v>
          </cell>
          <cell r="O199">
            <v>93.5</v>
          </cell>
          <cell r="P199">
            <v>109.3</v>
          </cell>
          <cell r="Q199">
            <v>101.1</v>
          </cell>
          <cell r="R199">
            <v>83.5</v>
          </cell>
          <cell r="S199">
            <v>102.9</v>
          </cell>
          <cell r="V199" t="str">
            <v>58</v>
          </cell>
          <cell r="Y199">
            <v>104.5</v>
          </cell>
          <cell r="Z199">
            <v>85</v>
          </cell>
          <cell r="AA199">
            <v>104.7</v>
          </cell>
          <cell r="AB199">
            <v>62.7</v>
          </cell>
          <cell r="AC199">
            <v>93.3</v>
          </cell>
          <cell r="AD199">
            <v>110</v>
          </cell>
          <cell r="AE199">
            <v>121.8</v>
          </cell>
          <cell r="AF199">
            <v>114.9</v>
          </cell>
          <cell r="AG199">
            <v>131.80000000000001</v>
          </cell>
          <cell r="AH199">
            <v>167.6</v>
          </cell>
          <cell r="AI199">
            <v>68.5</v>
          </cell>
          <cell r="AJ199">
            <v>102.8</v>
          </cell>
          <cell r="AK199">
            <v>126</v>
          </cell>
          <cell r="AL199">
            <v>98.2</v>
          </cell>
          <cell r="AM199">
            <v>67</v>
          </cell>
          <cell r="AN199">
            <v>114</v>
          </cell>
        </row>
        <row r="200">
          <cell r="A200" t="str">
            <v>59</v>
          </cell>
          <cell r="D200">
            <v>101.9</v>
          </cell>
          <cell r="E200">
            <v>89.8</v>
          </cell>
          <cell r="F200">
            <v>102.6</v>
          </cell>
          <cell r="G200">
            <v>101</v>
          </cell>
          <cell r="H200">
            <v>82.7</v>
          </cell>
          <cell r="I200">
            <v>108.7</v>
          </cell>
          <cell r="J200">
            <v>103.9</v>
          </cell>
          <cell r="K200">
            <v>101.1</v>
          </cell>
          <cell r="L200">
            <v>93.5</v>
          </cell>
          <cell r="M200">
            <v>124</v>
          </cell>
          <cell r="N200">
            <v>110.5</v>
          </cell>
          <cell r="O200">
            <v>91.8</v>
          </cell>
          <cell r="P200">
            <v>109.9</v>
          </cell>
          <cell r="Q200">
            <v>99.7</v>
          </cell>
          <cell r="R200">
            <v>83.2</v>
          </cell>
          <cell r="S200">
            <v>102.8</v>
          </cell>
          <cell r="V200" t="str">
            <v>59</v>
          </cell>
          <cell r="Y200">
            <v>104.3</v>
          </cell>
          <cell r="Z200">
            <v>85</v>
          </cell>
          <cell r="AA200">
            <v>104.5</v>
          </cell>
          <cell r="AB200">
            <v>61.9</v>
          </cell>
          <cell r="AC200">
            <v>93</v>
          </cell>
          <cell r="AD200">
            <v>108.5</v>
          </cell>
          <cell r="AE200">
            <v>120.2</v>
          </cell>
          <cell r="AF200">
            <v>134.80000000000001</v>
          </cell>
          <cell r="AG200">
            <v>136.5</v>
          </cell>
          <cell r="AH200">
            <v>167.7</v>
          </cell>
          <cell r="AI200">
            <v>69.5</v>
          </cell>
          <cell r="AJ200">
            <v>98.3</v>
          </cell>
          <cell r="AK200">
            <v>126.3</v>
          </cell>
          <cell r="AL200">
            <v>97.9</v>
          </cell>
          <cell r="AM200">
            <v>66.599999999999994</v>
          </cell>
          <cell r="AN200">
            <v>113.6</v>
          </cell>
        </row>
        <row r="201">
          <cell r="A201" t="str">
            <v>510</v>
          </cell>
          <cell r="D201">
            <v>102.8</v>
          </cell>
          <cell r="E201">
            <v>90.8</v>
          </cell>
          <cell r="F201">
            <v>103</v>
          </cell>
          <cell r="G201">
            <v>100.5</v>
          </cell>
          <cell r="H201">
            <v>82.9</v>
          </cell>
          <cell r="I201">
            <v>107.9</v>
          </cell>
          <cell r="J201">
            <v>104.9</v>
          </cell>
          <cell r="K201">
            <v>102.8</v>
          </cell>
          <cell r="L201">
            <v>93</v>
          </cell>
          <cell r="M201">
            <v>122.8</v>
          </cell>
          <cell r="N201">
            <v>119.8</v>
          </cell>
          <cell r="O201">
            <v>90.9</v>
          </cell>
          <cell r="P201">
            <v>111.9</v>
          </cell>
          <cell r="Q201">
            <v>99.3</v>
          </cell>
          <cell r="R201">
            <v>83.1</v>
          </cell>
          <cell r="S201">
            <v>102.4</v>
          </cell>
          <cell r="V201" t="str">
            <v>510</v>
          </cell>
          <cell r="Y201">
            <v>105.2</v>
          </cell>
          <cell r="Z201">
            <v>85.7</v>
          </cell>
          <cell r="AA201">
            <v>105.1</v>
          </cell>
          <cell r="AB201">
            <v>61.6</v>
          </cell>
          <cell r="AC201">
            <v>92.3</v>
          </cell>
          <cell r="AD201">
            <v>108</v>
          </cell>
          <cell r="AE201">
            <v>119.8</v>
          </cell>
          <cell r="AF201">
            <v>135.69999999999999</v>
          </cell>
          <cell r="AG201">
            <v>136.6</v>
          </cell>
          <cell r="AH201">
            <v>167.2</v>
          </cell>
          <cell r="AI201">
            <v>81.7</v>
          </cell>
          <cell r="AJ201">
            <v>98.7</v>
          </cell>
          <cell r="AK201">
            <v>127</v>
          </cell>
          <cell r="AL201">
            <v>97.7</v>
          </cell>
          <cell r="AM201">
            <v>67.5</v>
          </cell>
          <cell r="AN201">
            <v>113.8</v>
          </cell>
        </row>
        <row r="202">
          <cell r="A202" t="str">
            <v>511</v>
          </cell>
          <cell r="D202">
            <v>102.8</v>
          </cell>
          <cell r="E202">
            <v>88.9</v>
          </cell>
          <cell r="F202">
            <v>105.2</v>
          </cell>
          <cell r="G202">
            <v>102.4</v>
          </cell>
          <cell r="H202">
            <v>83.8</v>
          </cell>
          <cell r="I202">
            <v>108.1</v>
          </cell>
          <cell r="J202">
            <v>105.2</v>
          </cell>
          <cell r="K202">
            <v>100.7</v>
          </cell>
          <cell r="L202">
            <v>91.2</v>
          </cell>
          <cell r="M202">
            <v>121.8</v>
          </cell>
          <cell r="N202">
            <v>117</v>
          </cell>
          <cell r="O202">
            <v>92.2</v>
          </cell>
          <cell r="P202">
            <v>111.1</v>
          </cell>
          <cell r="Q202">
            <v>99.3</v>
          </cell>
          <cell r="R202">
            <v>84</v>
          </cell>
          <cell r="S202">
            <v>102.7</v>
          </cell>
          <cell r="V202" t="str">
            <v>511</v>
          </cell>
          <cell r="Y202">
            <v>105.3</v>
          </cell>
          <cell r="Z202">
            <v>85</v>
          </cell>
          <cell r="AA202">
            <v>108.2</v>
          </cell>
          <cell r="AB202">
            <v>62.6</v>
          </cell>
          <cell r="AC202">
            <v>93</v>
          </cell>
          <cell r="AD202">
            <v>108.3</v>
          </cell>
          <cell r="AE202">
            <v>120.7</v>
          </cell>
          <cell r="AF202">
            <v>133.9</v>
          </cell>
          <cell r="AG202">
            <v>138.80000000000001</v>
          </cell>
          <cell r="AH202">
            <v>167.2</v>
          </cell>
          <cell r="AI202">
            <v>71.599999999999994</v>
          </cell>
          <cell r="AJ202">
            <v>99.3</v>
          </cell>
          <cell r="AK202">
            <v>127.3</v>
          </cell>
          <cell r="AL202">
            <v>97.9</v>
          </cell>
          <cell r="AM202">
            <v>68.7</v>
          </cell>
          <cell r="AN202">
            <v>113.6</v>
          </cell>
        </row>
        <row r="203">
          <cell r="A203" t="str">
            <v>512</v>
          </cell>
          <cell r="D203">
            <v>102.8</v>
          </cell>
          <cell r="E203">
            <v>89.3</v>
          </cell>
          <cell r="F203">
            <v>104.3</v>
          </cell>
          <cell r="G203">
            <v>100.9</v>
          </cell>
          <cell r="H203">
            <v>83.3</v>
          </cell>
          <cell r="I203">
            <v>108.1</v>
          </cell>
          <cell r="J203">
            <v>104.7</v>
          </cell>
          <cell r="K203">
            <v>99.5</v>
          </cell>
          <cell r="L203">
            <v>87.4</v>
          </cell>
          <cell r="M203">
            <v>121.8</v>
          </cell>
          <cell r="N203">
            <v>119</v>
          </cell>
          <cell r="O203">
            <v>91.7</v>
          </cell>
          <cell r="P203">
            <v>111.6</v>
          </cell>
          <cell r="Q203">
            <v>99.9</v>
          </cell>
          <cell r="R203">
            <v>83.7</v>
          </cell>
          <cell r="S203">
            <v>102.8</v>
          </cell>
          <cell r="V203" t="str">
            <v>512</v>
          </cell>
          <cell r="Y203">
            <v>104.8</v>
          </cell>
          <cell r="Z203">
            <v>85</v>
          </cell>
          <cell r="AA203">
            <v>107</v>
          </cell>
          <cell r="AB203">
            <v>61.8</v>
          </cell>
          <cell r="AC203">
            <v>92.3</v>
          </cell>
          <cell r="AD203">
            <v>108.2</v>
          </cell>
          <cell r="AE203">
            <v>119.2</v>
          </cell>
          <cell r="AF203">
            <v>132.69999999999999</v>
          </cell>
          <cell r="AG203">
            <v>134</v>
          </cell>
          <cell r="AH203">
            <v>167.2</v>
          </cell>
          <cell r="AI203">
            <v>73.099999999999994</v>
          </cell>
          <cell r="AJ203">
            <v>99.5</v>
          </cell>
          <cell r="AK203">
            <v>127</v>
          </cell>
          <cell r="AL203">
            <v>97.5</v>
          </cell>
          <cell r="AM203">
            <v>68.5</v>
          </cell>
          <cell r="AN203">
            <v>113.3</v>
          </cell>
        </row>
        <row r="204">
          <cell r="A204" t="str">
            <v>61</v>
          </cell>
          <cell r="D204">
            <v>102.7</v>
          </cell>
          <cell r="E204">
            <v>88.9</v>
          </cell>
          <cell r="F204">
            <v>104.7</v>
          </cell>
          <cell r="G204">
            <v>139.80000000000001</v>
          </cell>
          <cell r="H204">
            <v>85.6</v>
          </cell>
          <cell r="I204">
            <v>103.2</v>
          </cell>
          <cell r="J204">
            <v>105.4</v>
          </cell>
          <cell r="K204">
            <v>99.5</v>
          </cell>
          <cell r="L204">
            <v>88.4</v>
          </cell>
          <cell r="M204">
            <v>123.6</v>
          </cell>
          <cell r="N204">
            <v>118.5</v>
          </cell>
          <cell r="O204">
            <v>90.4</v>
          </cell>
          <cell r="P204">
            <v>110.5</v>
          </cell>
          <cell r="Q204">
            <v>98.8</v>
          </cell>
          <cell r="R204">
            <v>82.8</v>
          </cell>
          <cell r="S204">
            <v>103.4</v>
          </cell>
          <cell r="V204" t="str">
            <v>61</v>
          </cell>
          <cell r="Y204">
            <v>104.4</v>
          </cell>
          <cell r="Z204">
            <v>85.1</v>
          </cell>
          <cell r="AA204">
            <v>106.5</v>
          </cell>
          <cell r="AB204">
            <v>61.5</v>
          </cell>
          <cell r="AC204">
            <v>92.5</v>
          </cell>
          <cell r="AD204">
            <v>99.8</v>
          </cell>
          <cell r="AE204">
            <v>120.8</v>
          </cell>
          <cell r="AF204">
            <v>132.69999999999999</v>
          </cell>
          <cell r="AG204">
            <v>132.69999999999999</v>
          </cell>
          <cell r="AH204">
            <v>166.2</v>
          </cell>
          <cell r="AI204">
            <v>74.900000000000006</v>
          </cell>
          <cell r="AJ204">
            <v>99.3</v>
          </cell>
          <cell r="AK204">
            <v>127.1</v>
          </cell>
          <cell r="AL204">
            <v>95.9</v>
          </cell>
          <cell r="AM204">
            <v>68.2</v>
          </cell>
          <cell r="AN204">
            <v>114.5</v>
          </cell>
        </row>
        <row r="205">
          <cell r="A205" t="str">
            <v>62</v>
          </cell>
          <cell r="D205">
            <v>102.6</v>
          </cell>
          <cell r="E205">
            <v>89.6</v>
          </cell>
          <cell r="F205">
            <v>104.1</v>
          </cell>
          <cell r="G205">
            <v>139.19999999999999</v>
          </cell>
          <cell r="H205">
            <v>84.9</v>
          </cell>
          <cell r="I205">
            <v>103.7</v>
          </cell>
          <cell r="J205">
            <v>104</v>
          </cell>
          <cell r="K205">
            <v>99.5</v>
          </cell>
          <cell r="L205">
            <v>89.4</v>
          </cell>
          <cell r="M205">
            <v>125.4</v>
          </cell>
          <cell r="N205">
            <v>120.7</v>
          </cell>
          <cell r="O205">
            <v>90.9</v>
          </cell>
          <cell r="P205">
            <v>110</v>
          </cell>
          <cell r="Q205">
            <v>99.3</v>
          </cell>
          <cell r="R205">
            <v>81.599999999999994</v>
          </cell>
          <cell r="S205">
            <v>102.9</v>
          </cell>
          <cell r="V205" t="str">
            <v>62</v>
          </cell>
          <cell r="Y205">
            <v>104</v>
          </cell>
          <cell r="Z205">
            <v>85.1</v>
          </cell>
          <cell r="AA205">
            <v>105.7</v>
          </cell>
          <cell r="AB205">
            <v>61.1</v>
          </cell>
          <cell r="AC205">
            <v>92.3</v>
          </cell>
          <cell r="AD205">
            <v>99.8</v>
          </cell>
          <cell r="AE205">
            <v>120.1</v>
          </cell>
          <cell r="AF205">
            <v>132.69999999999999</v>
          </cell>
          <cell r="AG205">
            <v>130.30000000000001</v>
          </cell>
          <cell r="AH205">
            <v>165.7</v>
          </cell>
          <cell r="AI205">
            <v>74</v>
          </cell>
          <cell r="AJ205">
            <v>99.6</v>
          </cell>
          <cell r="AK205">
            <v>127.1</v>
          </cell>
          <cell r="AL205">
            <v>95.5</v>
          </cell>
          <cell r="AM205">
            <v>67.7</v>
          </cell>
          <cell r="AN205">
            <v>114.3</v>
          </cell>
        </row>
        <row r="206">
          <cell r="A206" t="str">
            <v>63</v>
          </cell>
          <cell r="D206">
            <v>101.7</v>
          </cell>
          <cell r="E206">
            <v>88.8</v>
          </cell>
          <cell r="F206">
            <v>102.5</v>
          </cell>
          <cell r="G206">
            <v>139</v>
          </cell>
          <cell r="H206">
            <v>85</v>
          </cell>
          <cell r="I206">
            <v>105.3</v>
          </cell>
          <cell r="J206">
            <v>103</v>
          </cell>
          <cell r="K206">
            <v>99.8</v>
          </cell>
          <cell r="L206">
            <v>92.7</v>
          </cell>
          <cell r="M206">
            <v>124.3</v>
          </cell>
          <cell r="N206">
            <v>118.4</v>
          </cell>
          <cell r="O206">
            <v>91.6</v>
          </cell>
          <cell r="P206">
            <v>103.2</v>
          </cell>
          <cell r="Q206">
            <v>99.6</v>
          </cell>
          <cell r="R206">
            <v>81</v>
          </cell>
          <cell r="S206">
            <v>102.5</v>
          </cell>
          <cell r="V206" t="str">
            <v>63</v>
          </cell>
          <cell r="Y206">
            <v>102.9</v>
          </cell>
          <cell r="Z206">
            <v>84.8</v>
          </cell>
          <cell r="AA206">
            <v>103.8</v>
          </cell>
          <cell r="AB206">
            <v>61</v>
          </cell>
          <cell r="AC206">
            <v>91.8</v>
          </cell>
          <cell r="AD206">
            <v>101.5</v>
          </cell>
          <cell r="AE206">
            <v>119.6</v>
          </cell>
          <cell r="AF206">
            <v>133.4</v>
          </cell>
          <cell r="AG206">
            <v>135.6</v>
          </cell>
          <cell r="AH206">
            <v>165.3</v>
          </cell>
          <cell r="AI206">
            <v>71.900000000000006</v>
          </cell>
          <cell r="AJ206">
            <v>99.9</v>
          </cell>
          <cell r="AK206">
            <v>124.5</v>
          </cell>
          <cell r="AL206">
            <v>94.1</v>
          </cell>
          <cell r="AM206">
            <v>66.7</v>
          </cell>
          <cell r="AN206">
            <v>113.6</v>
          </cell>
        </row>
        <row r="207">
          <cell r="A207" t="str">
            <v>64</v>
          </cell>
          <cell r="D207"/>
          <cell r="E207"/>
          <cell r="F207"/>
          <cell r="G207"/>
          <cell r="H207"/>
          <cell r="I207"/>
          <cell r="J207"/>
          <cell r="K207"/>
          <cell r="L207"/>
          <cell r="M207"/>
          <cell r="N207"/>
          <cell r="O207"/>
          <cell r="P207"/>
          <cell r="Q207"/>
          <cell r="R207"/>
          <cell r="S207"/>
          <cell r="V207" t="str">
            <v>64</v>
          </cell>
          <cell r="Y207"/>
          <cell r="Z207"/>
          <cell r="AA207"/>
          <cell r="AB207"/>
          <cell r="AC207"/>
          <cell r="AD207"/>
          <cell r="AE207"/>
          <cell r="AF207"/>
          <cell r="AG207"/>
          <cell r="AH207"/>
          <cell r="AI207"/>
          <cell r="AJ207"/>
          <cell r="AK207"/>
          <cell r="AL207"/>
          <cell r="AM207"/>
          <cell r="AN207"/>
        </row>
        <row r="208">
          <cell r="A208" t="str">
            <v>65</v>
          </cell>
          <cell r="D208"/>
          <cell r="E208"/>
          <cell r="F208"/>
          <cell r="G208"/>
          <cell r="H208"/>
          <cell r="I208"/>
          <cell r="J208"/>
          <cell r="K208"/>
          <cell r="L208"/>
          <cell r="M208"/>
          <cell r="N208"/>
          <cell r="O208"/>
          <cell r="P208"/>
          <cell r="Q208"/>
          <cell r="R208"/>
          <cell r="S208"/>
          <cell r="V208" t="str">
            <v>65</v>
          </cell>
          <cell r="Y208"/>
          <cell r="Z208"/>
          <cell r="AA208"/>
          <cell r="AB208"/>
          <cell r="AC208"/>
          <cell r="AD208"/>
          <cell r="AE208"/>
          <cell r="AF208"/>
          <cell r="AG208"/>
          <cell r="AH208"/>
          <cell r="AI208"/>
          <cell r="AJ208"/>
          <cell r="AK208"/>
          <cell r="AL208"/>
          <cell r="AM208"/>
          <cell r="AN208"/>
        </row>
        <row r="209">
          <cell r="A209" t="str">
            <v>66</v>
          </cell>
          <cell r="D209"/>
          <cell r="E209"/>
          <cell r="F209"/>
          <cell r="G209"/>
          <cell r="H209"/>
          <cell r="I209"/>
          <cell r="J209"/>
          <cell r="K209"/>
          <cell r="L209"/>
          <cell r="M209"/>
          <cell r="N209"/>
          <cell r="O209"/>
          <cell r="P209"/>
          <cell r="Q209"/>
          <cell r="R209"/>
          <cell r="S209"/>
          <cell r="V209" t="str">
            <v>66</v>
          </cell>
          <cell r="Y209"/>
          <cell r="Z209"/>
          <cell r="AA209"/>
          <cell r="AB209"/>
          <cell r="AC209"/>
          <cell r="AD209"/>
          <cell r="AE209"/>
          <cell r="AF209"/>
          <cell r="AG209"/>
          <cell r="AH209"/>
          <cell r="AI209"/>
          <cell r="AJ209"/>
          <cell r="AK209"/>
          <cell r="AL209"/>
          <cell r="AM209"/>
          <cell r="AN209"/>
        </row>
        <row r="210">
          <cell r="A210" t="str">
            <v>67</v>
          </cell>
          <cell r="D210"/>
          <cell r="E210"/>
          <cell r="F210"/>
          <cell r="G210"/>
          <cell r="H210"/>
          <cell r="I210"/>
          <cell r="J210"/>
          <cell r="K210"/>
          <cell r="L210"/>
          <cell r="M210"/>
          <cell r="N210"/>
          <cell r="O210"/>
          <cell r="P210"/>
          <cell r="Q210"/>
          <cell r="R210"/>
          <cell r="S210"/>
          <cell r="V210" t="str">
            <v>67</v>
          </cell>
          <cell r="Y210"/>
          <cell r="Z210"/>
          <cell r="AA210"/>
          <cell r="AB210"/>
          <cell r="AC210"/>
          <cell r="AD210"/>
          <cell r="AE210"/>
          <cell r="AF210"/>
          <cell r="AG210"/>
          <cell r="AH210"/>
          <cell r="AI210"/>
          <cell r="AJ210"/>
          <cell r="AK210"/>
          <cell r="AL210"/>
          <cell r="AM210"/>
          <cell r="AN210"/>
        </row>
        <row r="211">
          <cell r="A211" t="str">
            <v>68</v>
          </cell>
          <cell r="D211"/>
          <cell r="E211"/>
          <cell r="F211"/>
          <cell r="G211"/>
          <cell r="H211"/>
          <cell r="I211"/>
          <cell r="J211"/>
          <cell r="K211"/>
          <cell r="L211"/>
          <cell r="M211"/>
          <cell r="N211"/>
          <cell r="O211"/>
          <cell r="P211"/>
          <cell r="Q211"/>
          <cell r="R211"/>
          <cell r="S211"/>
          <cell r="V211" t="str">
            <v>68</v>
          </cell>
          <cell r="Y211"/>
          <cell r="Z211"/>
          <cell r="AA211"/>
          <cell r="AB211"/>
          <cell r="AC211"/>
          <cell r="AD211"/>
          <cell r="AE211"/>
          <cell r="AF211"/>
          <cell r="AG211"/>
          <cell r="AH211"/>
          <cell r="AI211"/>
          <cell r="AJ211"/>
          <cell r="AK211"/>
          <cell r="AL211"/>
          <cell r="AM211"/>
          <cell r="AN211"/>
        </row>
        <row r="212">
          <cell r="A212" t="str">
            <v>69</v>
          </cell>
          <cell r="D212"/>
          <cell r="E212"/>
          <cell r="F212"/>
          <cell r="G212"/>
          <cell r="H212"/>
          <cell r="I212"/>
          <cell r="J212"/>
          <cell r="K212"/>
          <cell r="L212"/>
          <cell r="M212"/>
          <cell r="N212"/>
          <cell r="O212"/>
          <cell r="P212"/>
          <cell r="Q212"/>
          <cell r="R212"/>
          <cell r="S212"/>
          <cell r="V212" t="str">
            <v>69</v>
          </cell>
          <cell r="Y212"/>
          <cell r="Z212"/>
          <cell r="AA212"/>
          <cell r="AB212"/>
          <cell r="AC212"/>
          <cell r="AD212"/>
          <cell r="AE212"/>
          <cell r="AF212"/>
          <cell r="AG212"/>
          <cell r="AH212"/>
          <cell r="AI212"/>
          <cell r="AJ212"/>
          <cell r="AK212"/>
          <cell r="AL212"/>
          <cell r="AM212"/>
          <cell r="AN212"/>
        </row>
        <row r="213">
          <cell r="A213" t="str">
            <v>610</v>
          </cell>
          <cell r="D213"/>
          <cell r="E213"/>
          <cell r="F213"/>
          <cell r="G213"/>
          <cell r="H213"/>
          <cell r="I213"/>
          <cell r="J213"/>
          <cell r="K213"/>
          <cell r="L213"/>
          <cell r="M213"/>
          <cell r="N213"/>
          <cell r="O213"/>
          <cell r="P213"/>
          <cell r="Q213"/>
          <cell r="R213"/>
          <cell r="S213"/>
          <cell r="V213" t="str">
            <v>610</v>
          </cell>
          <cell r="Y213"/>
          <cell r="Z213"/>
          <cell r="AA213"/>
          <cell r="AB213"/>
          <cell r="AC213"/>
          <cell r="AD213"/>
          <cell r="AE213"/>
          <cell r="AF213"/>
          <cell r="AG213"/>
          <cell r="AH213"/>
          <cell r="AI213"/>
          <cell r="AJ213"/>
          <cell r="AK213"/>
          <cell r="AL213"/>
          <cell r="AM213"/>
          <cell r="AN213"/>
        </row>
        <row r="214">
          <cell r="A214" t="str">
            <v>611</v>
          </cell>
          <cell r="D214"/>
          <cell r="E214"/>
          <cell r="F214"/>
          <cell r="G214"/>
          <cell r="H214"/>
          <cell r="I214"/>
          <cell r="J214"/>
          <cell r="K214"/>
          <cell r="L214"/>
          <cell r="M214"/>
          <cell r="N214"/>
          <cell r="O214"/>
          <cell r="P214"/>
          <cell r="Q214"/>
          <cell r="R214"/>
          <cell r="S214"/>
          <cell r="V214" t="str">
            <v>611</v>
          </cell>
          <cell r="Y214"/>
          <cell r="Z214"/>
          <cell r="AA214"/>
          <cell r="AB214"/>
          <cell r="AC214"/>
          <cell r="AD214"/>
          <cell r="AE214"/>
          <cell r="AF214"/>
          <cell r="AG214"/>
          <cell r="AH214"/>
          <cell r="AI214"/>
          <cell r="AJ214"/>
          <cell r="AK214"/>
          <cell r="AL214"/>
          <cell r="AM214"/>
          <cell r="AN214"/>
        </row>
        <row r="215">
          <cell r="A215" t="str">
            <v>612</v>
          </cell>
          <cell r="D215"/>
          <cell r="E215"/>
          <cell r="F215"/>
          <cell r="G215"/>
          <cell r="H215"/>
          <cell r="I215"/>
          <cell r="J215"/>
          <cell r="K215"/>
          <cell r="L215"/>
          <cell r="M215"/>
          <cell r="N215"/>
          <cell r="O215"/>
          <cell r="P215"/>
          <cell r="Q215"/>
          <cell r="R215"/>
          <cell r="S215"/>
          <cell r="V215" t="str">
            <v>612</v>
          </cell>
          <cell r="Y215"/>
          <cell r="Z215"/>
          <cell r="AA215"/>
          <cell r="AB215"/>
          <cell r="AC215"/>
          <cell r="AD215"/>
          <cell r="AE215"/>
          <cell r="AF215"/>
          <cell r="AG215"/>
          <cell r="AH215"/>
          <cell r="AI215"/>
          <cell r="AJ215"/>
          <cell r="AK215"/>
          <cell r="AL215"/>
          <cell r="AM215"/>
          <cell r="AN215"/>
        </row>
        <row r="216">
          <cell r="A216" t="str">
            <v>71</v>
          </cell>
          <cell r="D216"/>
          <cell r="E216"/>
          <cell r="F216"/>
          <cell r="G216"/>
          <cell r="H216"/>
          <cell r="I216"/>
          <cell r="J216"/>
          <cell r="K216"/>
          <cell r="L216"/>
          <cell r="M216"/>
          <cell r="N216"/>
          <cell r="O216"/>
          <cell r="P216"/>
          <cell r="Q216"/>
          <cell r="R216"/>
          <cell r="S216"/>
          <cell r="V216" t="str">
            <v>71</v>
          </cell>
          <cell r="Y216"/>
          <cell r="Z216"/>
          <cell r="AA216"/>
          <cell r="AB216"/>
          <cell r="AC216"/>
          <cell r="AD216"/>
          <cell r="AE216"/>
          <cell r="AF216"/>
          <cell r="AG216"/>
          <cell r="AH216"/>
          <cell r="AI216"/>
          <cell r="AJ216"/>
          <cell r="AK216"/>
          <cell r="AL216"/>
          <cell r="AM216"/>
          <cell r="AN216"/>
        </row>
        <row r="217">
          <cell r="A217" t="str">
            <v>72</v>
          </cell>
          <cell r="D217"/>
          <cell r="E217"/>
          <cell r="F217"/>
          <cell r="G217"/>
          <cell r="H217"/>
          <cell r="I217"/>
          <cell r="J217"/>
          <cell r="K217"/>
          <cell r="L217"/>
          <cell r="M217"/>
          <cell r="N217"/>
          <cell r="O217"/>
          <cell r="P217"/>
          <cell r="Q217"/>
          <cell r="R217"/>
          <cell r="S217"/>
          <cell r="V217" t="str">
            <v>72</v>
          </cell>
          <cell r="Y217"/>
          <cell r="Z217"/>
          <cell r="AA217"/>
          <cell r="AB217"/>
          <cell r="AC217"/>
          <cell r="AD217"/>
          <cell r="AE217"/>
          <cell r="AF217"/>
          <cell r="AG217"/>
          <cell r="AH217"/>
          <cell r="AI217"/>
          <cell r="AJ217"/>
          <cell r="AK217"/>
          <cell r="AL217"/>
          <cell r="AM217"/>
          <cell r="AN217"/>
        </row>
        <row r="218">
          <cell r="A218" t="str">
            <v>73</v>
          </cell>
          <cell r="D218"/>
          <cell r="E218"/>
          <cell r="F218"/>
          <cell r="G218"/>
          <cell r="H218"/>
          <cell r="I218"/>
          <cell r="J218"/>
          <cell r="K218"/>
          <cell r="L218"/>
          <cell r="M218"/>
          <cell r="N218"/>
          <cell r="O218"/>
          <cell r="P218"/>
          <cell r="Q218"/>
          <cell r="R218"/>
          <cell r="S218"/>
          <cell r="V218" t="str">
            <v>73</v>
          </cell>
          <cell r="Y218"/>
          <cell r="Z218"/>
          <cell r="AA218"/>
          <cell r="AB218"/>
          <cell r="AC218"/>
          <cell r="AD218"/>
          <cell r="AE218"/>
          <cell r="AF218"/>
          <cell r="AG218"/>
          <cell r="AH218"/>
          <cell r="AI218"/>
          <cell r="AJ218"/>
          <cell r="AK218"/>
          <cell r="AL218"/>
          <cell r="AM218"/>
          <cell r="AN218"/>
        </row>
        <row r="219">
          <cell r="A219" t="str">
            <v>74</v>
          </cell>
          <cell r="D219"/>
          <cell r="E219"/>
          <cell r="F219"/>
          <cell r="G219"/>
          <cell r="H219"/>
          <cell r="I219"/>
          <cell r="J219"/>
          <cell r="K219"/>
          <cell r="L219"/>
          <cell r="M219"/>
          <cell r="N219"/>
          <cell r="O219"/>
          <cell r="P219"/>
          <cell r="Q219"/>
          <cell r="R219"/>
          <cell r="S219"/>
          <cell r="V219" t="str">
            <v>74</v>
          </cell>
          <cell r="Y219"/>
          <cell r="Z219"/>
          <cell r="AA219"/>
          <cell r="AB219"/>
          <cell r="AC219"/>
          <cell r="AD219"/>
          <cell r="AE219"/>
          <cell r="AF219"/>
          <cell r="AG219"/>
          <cell r="AH219"/>
          <cell r="AI219"/>
          <cell r="AJ219"/>
          <cell r="AK219"/>
          <cell r="AL219"/>
          <cell r="AM219"/>
          <cell r="AN219"/>
        </row>
        <row r="220">
          <cell r="D220"/>
          <cell r="E220"/>
          <cell r="F220"/>
          <cell r="G220"/>
          <cell r="H220"/>
          <cell r="I220"/>
          <cell r="J220"/>
          <cell r="K220"/>
          <cell r="L220"/>
          <cell r="M220"/>
          <cell r="N220"/>
          <cell r="O220"/>
          <cell r="P220"/>
          <cell r="Q220"/>
          <cell r="R220"/>
          <cell r="S220"/>
          <cell r="V220" t="str">
            <v>75</v>
          </cell>
          <cell r="Y220"/>
          <cell r="Z220"/>
          <cell r="AA220"/>
          <cell r="AB220"/>
          <cell r="AC220"/>
          <cell r="AD220"/>
          <cell r="AE220"/>
          <cell r="AF220"/>
          <cell r="AG220"/>
          <cell r="AH220"/>
          <cell r="AI220"/>
          <cell r="AJ220"/>
          <cell r="AK220"/>
          <cell r="AL220"/>
          <cell r="AM220"/>
          <cell r="AN220"/>
        </row>
        <row r="221">
          <cell r="D221"/>
          <cell r="E221"/>
          <cell r="F221"/>
          <cell r="G221"/>
          <cell r="H221"/>
          <cell r="I221"/>
          <cell r="J221"/>
          <cell r="K221"/>
          <cell r="L221"/>
          <cell r="M221"/>
          <cell r="N221"/>
          <cell r="O221"/>
          <cell r="P221"/>
          <cell r="Q221"/>
          <cell r="R221"/>
          <cell r="S221"/>
          <cell r="V221" t="str">
            <v>76</v>
          </cell>
          <cell r="Y221"/>
          <cell r="Z221"/>
          <cell r="AA221"/>
          <cell r="AB221"/>
          <cell r="AC221"/>
          <cell r="AD221"/>
          <cell r="AE221"/>
          <cell r="AF221"/>
          <cell r="AG221"/>
          <cell r="AH221"/>
          <cell r="AI221"/>
          <cell r="AJ221"/>
          <cell r="AK221"/>
          <cell r="AL221"/>
          <cell r="AM221"/>
          <cell r="AN221"/>
        </row>
        <row r="222">
          <cell r="D222"/>
          <cell r="E222"/>
          <cell r="F222"/>
          <cell r="G222"/>
          <cell r="H222"/>
          <cell r="I222"/>
          <cell r="J222"/>
          <cell r="K222"/>
          <cell r="L222"/>
          <cell r="M222"/>
          <cell r="N222"/>
          <cell r="O222"/>
          <cell r="P222"/>
          <cell r="Q222"/>
          <cell r="R222"/>
          <cell r="S222"/>
          <cell r="V222" t="str">
            <v>77</v>
          </cell>
          <cell r="Y222"/>
          <cell r="Z222"/>
          <cell r="AA222"/>
          <cell r="AB222"/>
          <cell r="AC222"/>
          <cell r="AD222"/>
          <cell r="AE222"/>
          <cell r="AF222"/>
          <cell r="AG222"/>
          <cell r="AH222"/>
          <cell r="AI222"/>
          <cell r="AJ222"/>
          <cell r="AK222"/>
          <cell r="AL222"/>
          <cell r="AM222"/>
          <cell r="AN222"/>
        </row>
        <row r="223">
          <cell r="D223"/>
          <cell r="E223"/>
          <cell r="F223"/>
          <cell r="G223"/>
          <cell r="H223"/>
          <cell r="I223"/>
          <cell r="J223"/>
          <cell r="K223"/>
          <cell r="L223"/>
          <cell r="M223"/>
          <cell r="N223"/>
          <cell r="O223"/>
          <cell r="P223"/>
          <cell r="Q223"/>
          <cell r="R223"/>
          <cell r="S223"/>
          <cell r="V223" t="str">
            <v>78</v>
          </cell>
          <cell r="Y223"/>
          <cell r="Z223"/>
          <cell r="AA223"/>
          <cell r="AB223"/>
          <cell r="AC223"/>
          <cell r="AD223"/>
          <cell r="AE223"/>
          <cell r="AF223"/>
          <cell r="AG223"/>
          <cell r="AH223"/>
          <cell r="AI223"/>
          <cell r="AJ223"/>
          <cell r="AK223"/>
          <cell r="AL223"/>
          <cell r="AM223"/>
          <cell r="AN223"/>
        </row>
        <row r="224">
          <cell r="D224"/>
          <cell r="E224"/>
          <cell r="F224"/>
          <cell r="G224"/>
          <cell r="H224"/>
          <cell r="I224"/>
          <cell r="J224"/>
          <cell r="K224"/>
          <cell r="L224"/>
          <cell r="M224"/>
          <cell r="N224"/>
          <cell r="O224"/>
          <cell r="P224"/>
          <cell r="Q224"/>
          <cell r="R224"/>
          <cell r="S224"/>
          <cell r="Y224"/>
          <cell r="Z224"/>
          <cell r="AA224"/>
          <cell r="AB224"/>
          <cell r="AC224"/>
          <cell r="AD224"/>
          <cell r="AE224"/>
          <cell r="AF224"/>
          <cell r="AG224"/>
          <cell r="AH224"/>
          <cell r="AI224"/>
          <cell r="AJ224"/>
          <cell r="AK224"/>
          <cell r="AL224"/>
          <cell r="AM224"/>
          <cell r="AN224"/>
        </row>
        <row r="225">
          <cell r="D225"/>
          <cell r="E225"/>
          <cell r="F225"/>
          <cell r="G225"/>
          <cell r="H225"/>
          <cell r="I225"/>
          <cell r="J225"/>
          <cell r="K225"/>
          <cell r="L225"/>
          <cell r="M225"/>
          <cell r="N225"/>
          <cell r="O225"/>
          <cell r="P225"/>
          <cell r="Q225"/>
          <cell r="R225"/>
          <cell r="S225"/>
          <cell r="Y225"/>
          <cell r="Z225"/>
          <cell r="AA225"/>
          <cell r="AB225"/>
          <cell r="AC225"/>
          <cell r="AD225"/>
          <cell r="AE225"/>
          <cell r="AF225"/>
          <cell r="AG225"/>
          <cell r="AH225"/>
          <cell r="AI225"/>
          <cell r="AJ225"/>
          <cell r="AK225"/>
          <cell r="AL225"/>
          <cell r="AM225"/>
          <cell r="AN225"/>
        </row>
        <row r="226">
          <cell r="D226"/>
          <cell r="E226"/>
          <cell r="F226"/>
          <cell r="G226"/>
          <cell r="H226"/>
          <cell r="I226"/>
          <cell r="J226"/>
          <cell r="K226"/>
          <cell r="L226"/>
          <cell r="M226"/>
          <cell r="N226"/>
          <cell r="O226"/>
          <cell r="P226"/>
          <cell r="Q226"/>
          <cell r="R226"/>
          <cell r="S226"/>
          <cell r="Y226"/>
          <cell r="Z226"/>
          <cell r="AA226"/>
          <cell r="AB226"/>
          <cell r="AC226"/>
          <cell r="AD226"/>
          <cell r="AE226"/>
          <cell r="AF226"/>
          <cell r="AG226"/>
          <cell r="AH226"/>
          <cell r="AI226"/>
          <cell r="AJ226"/>
          <cell r="AK226"/>
          <cell r="AL226"/>
          <cell r="AM226"/>
          <cell r="AN226"/>
        </row>
        <row r="227">
          <cell r="D227"/>
          <cell r="E227"/>
          <cell r="F227"/>
          <cell r="G227"/>
          <cell r="H227"/>
          <cell r="I227"/>
          <cell r="J227"/>
          <cell r="K227"/>
          <cell r="L227"/>
          <cell r="M227"/>
          <cell r="N227"/>
          <cell r="O227"/>
          <cell r="P227"/>
          <cell r="Q227"/>
          <cell r="R227"/>
          <cell r="S227"/>
          <cell r="Y227"/>
          <cell r="Z227"/>
          <cell r="AA227"/>
          <cell r="AB227"/>
          <cell r="AC227"/>
          <cell r="AD227"/>
          <cell r="AE227"/>
          <cell r="AF227"/>
          <cell r="AG227"/>
          <cell r="AH227"/>
          <cell r="AI227"/>
          <cell r="AJ227"/>
          <cell r="AK227"/>
          <cell r="AL227"/>
          <cell r="AM227"/>
          <cell r="AN227"/>
        </row>
        <row r="228">
          <cell r="D228"/>
          <cell r="E228"/>
          <cell r="F228"/>
          <cell r="G228"/>
          <cell r="H228"/>
          <cell r="I228"/>
          <cell r="J228"/>
          <cell r="K228"/>
          <cell r="L228"/>
          <cell r="M228"/>
          <cell r="N228"/>
          <cell r="O228"/>
          <cell r="P228"/>
          <cell r="Q228"/>
          <cell r="R228"/>
          <cell r="S228"/>
        </row>
        <row r="229">
          <cell r="D229"/>
          <cell r="E229"/>
          <cell r="F229"/>
          <cell r="G229"/>
          <cell r="H229"/>
          <cell r="I229"/>
          <cell r="J229"/>
          <cell r="K229"/>
          <cell r="L229"/>
          <cell r="M229"/>
          <cell r="N229"/>
          <cell r="O229"/>
          <cell r="P229"/>
          <cell r="Q229"/>
          <cell r="R229"/>
          <cell r="S229"/>
        </row>
        <row r="230">
          <cell r="D230"/>
          <cell r="E230"/>
          <cell r="F230"/>
          <cell r="G230"/>
          <cell r="H230"/>
          <cell r="I230"/>
          <cell r="J230"/>
          <cell r="K230"/>
          <cell r="L230"/>
          <cell r="M230"/>
          <cell r="N230"/>
          <cell r="O230"/>
          <cell r="P230"/>
          <cell r="Q230"/>
          <cell r="R230"/>
          <cell r="S230"/>
        </row>
        <row r="231">
          <cell r="D231"/>
          <cell r="E231"/>
          <cell r="F231"/>
          <cell r="G231"/>
          <cell r="H231"/>
          <cell r="I231"/>
          <cell r="J231"/>
          <cell r="K231"/>
          <cell r="L231"/>
          <cell r="M231"/>
          <cell r="N231"/>
          <cell r="O231"/>
          <cell r="P231"/>
          <cell r="Q231"/>
          <cell r="R231"/>
          <cell r="S231"/>
        </row>
        <row r="232">
          <cell r="D232"/>
          <cell r="E232"/>
          <cell r="F232"/>
          <cell r="G232"/>
          <cell r="H232"/>
          <cell r="I232"/>
          <cell r="J232"/>
          <cell r="K232"/>
          <cell r="L232"/>
          <cell r="M232"/>
          <cell r="N232"/>
          <cell r="O232"/>
          <cell r="P232"/>
          <cell r="Q232"/>
          <cell r="R232"/>
          <cell r="S232"/>
        </row>
        <row r="233">
          <cell r="D233"/>
          <cell r="E233"/>
          <cell r="F233"/>
          <cell r="G233"/>
          <cell r="H233"/>
          <cell r="I233"/>
          <cell r="J233"/>
          <cell r="K233"/>
          <cell r="L233"/>
          <cell r="M233"/>
          <cell r="N233"/>
          <cell r="O233"/>
          <cell r="P233"/>
          <cell r="Q233"/>
          <cell r="R233"/>
          <cell r="S233"/>
        </row>
        <row r="234">
          <cell r="D234"/>
          <cell r="E234"/>
          <cell r="F234"/>
          <cell r="G234"/>
          <cell r="H234"/>
          <cell r="I234"/>
          <cell r="J234"/>
          <cell r="K234"/>
          <cell r="L234"/>
          <cell r="M234"/>
          <cell r="N234"/>
          <cell r="O234"/>
          <cell r="P234"/>
          <cell r="Q234"/>
          <cell r="R234"/>
          <cell r="S234"/>
        </row>
        <row r="235">
          <cell r="D235"/>
          <cell r="E235"/>
          <cell r="F235"/>
          <cell r="G235"/>
          <cell r="H235"/>
          <cell r="I235"/>
          <cell r="J235"/>
          <cell r="K235"/>
          <cell r="L235"/>
          <cell r="M235"/>
          <cell r="N235"/>
          <cell r="O235"/>
          <cell r="P235"/>
          <cell r="Q235"/>
          <cell r="R235"/>
          <cell r="S235"/>
        </row>
        <row r="236">
          <cell r="D236"/>
          <cell r="E236"/>
          <cell r="F236"/>
          <cell r="G236"/>
          <cell r="H236"/>
          <cell r="I236"/>
          <cell r="J236"/>
          <cell r="K236"/>
          <cell r="L236"/>
          <cell r="M236"/>
          <cell r="N236"/>
          <cell r="O236"/>
          <cell r="P236"/>
          <cell r="Q236"/>
          <cell r="R236"/>
          <cell r="S236"/>
        </row>
        <row r="237">
          <cell r="D237"/>
          <cell r="E237"/>
          <cell r="F237"/>
          <cell r="G237"/>
          <cell r="H237"/>
          <cell r="I237"/>
          <cell r="J237"/>
          <cell r="K237"/>
          <cell r="L237"/>
          <cell r="M237"/>
          <cell r="N237"/>
          <cell r="O237"/>
          <cell r="P237"/>
          <cell r="Q237"/>
          <cell r="R237"/>
          <cell r="S237"/>
        </row>
        <row r="238">
          <cell r="D238"/>
          <cell r="E238"/>
          <cell r="F238"/>
          <cell r="G238"/>
          <cell r="H238"/>
          <cell r="I238"/>
          <cell r="J238"/>
          <cell r="K238"/>
          <cell r="L238"/>
          <cell r="M238"/>
          <cell r="N238"/>
          <cell r="O238"/>
          <cell r="P238"/>
          <cell r="Q238"/>
          <cell r="R238"/>
          <cell r="S238"/>
        </row>
        <row r="239">
          <cell r="D239"/>
          <cell r="E239"/>
          <cell r="F239"/>
          <cell r="G239"/>
          <cell r="H239"/>
          <cell r="I239"/>
          <cell r="J239"/>
          <cell r="K239"/>
          <cell r="L239"/>
          <cell r="M239"/>
          <cell r="N239"/>
          <cell r="O239"/>
          <cell r="P239"/>
          <cell r="Q239"/>
          <cell r="R239"/>
          <cell r="S239"/>
        </row>
        <row r="240">
          <cell r="D240"/>
          <cell r="E240"/>
          <cell r="F240"/>
          <cell r="G240"/>
          <cell r="H240"/>
          <cell r="I240"/>
          <cell r="J240"/>
          <cell r="K240"/>
          <cell r="L240"/>
          <cell r="M240"/>
          <cell r="N240"/>
          <cell r="O240"/>
          <cell r="P240"/>
          <cell r="Q240"/>
          <cell r="R240"/>
          <cell r="S240"/>
        </row>
        <row r="241">
          <cell r="D241"/>
          <cell r="E241"/>
          <cell r="F241"/>
          <cell r="G241"/>
          <cell r="H241"/>
          <cell r="I241"/>
          <cell r="J241"/>
          <cell r="K241"/>
          <cell r="L241"/>
          <cell r="M241"/>
          <cell r="N241"/>
          <cell r="O241"/>
          <cell r="P241"/>
          <cell r="Q241"/>
          <cell r="R241"/>
          <cell r="S241"/>
        </row>
        <row r="242">
          <cell r="D242"/>
          <cell r="E242"/>
          <cell r="F242"/>
          <cell r="G242"/>
          <cell r="H242"/>
          <cell r="I242"/>
          <cell r="J242"/>
          <cell r="K242"/>
          <cell r="L242"/>
          <cell r="M242"/>
          <cell r="N242"/>
          <cell r="O242"/>
          <cell r="P242"/>
          <cell r="Q242"/>
          <cell r="R242"/>
          <cell r="S242"/>
        </row>
        <row r="243">
          <cell r="D243"/>
          <cell r="E243"/>
          <cell r="F243"/>
          <cell r="G243"/>
          <cell r="H243"/>
          <cell r="I243"/>
          <cell r="J243"/>
          <cell r="K243"/>
          <cell r="L243"/>
          <cell r="M243"/>
          <cell r="N243"/>
          <cell r="O243"/>
          <cell r="P243"/>
          <cell r="Q243"/>
          <cell r="R243"/>
          <cell r="S243"/>
        </row>
        <row r="244">
          <cell r="D244"/>
          <cell r="E244"/>
          <cell r="F244"/>
          <cell r="G244"/>
          <cell r="H244"/>
          <cell r="I244"/>
          <cell r="J244"/>
          <cell r="K244"/>
          <cell r="L244"/>
          <cell r="M244"/>
          <cell r="N244"/>
          <cell r="O244"/>
          <cell r="P244"/>
          <cell r="Q244"/>
          <cell r="R244"/>
          <cell r="S244"/>
        </row>
        <row r="245">
          <cell r="D245"/>
          <cell r="E245"/>
          <cell r="F245"/>
          <cell r="G245"/>
          <cell r="H245"/>
          <cell r="I245"/>
          <cell r="J245"/>
          <cell r="K245"/>
          <cell r="L245"/>
          <cell r="M245"/>
          <cell r="N245"/>
          <cell r="O245"/>
          <cell r="P245"/>
          <cell r="Q245"/>
          <cell r="R245"/>
          <cell r="S245"/>
        </row>
        <row r="246">
          <cell r="D246"/>
          <cell r="E246"/>
          <cell r="F246"/>
          <cell r="G246"/>
          <cell r="H246"/>
          <cell r="I246"/>
          <cell r="J246"/>
          <cell r="K246"/>
          <cell r="L246"/>
          <cell r="M246"/>
          <cell r="N246"/>
          <cell r="O246"/>
          <cell r="P246"/>
          <cell r="Q246"/>
          <cell r="R246"/>
          <cell r="S246"/>
        </row>
        <row r="247">
          <cell r="D247"/>
          <cell r="E247"/>
          <cell r="F247"/>
          <cell r="G247"/>
          <cell r="H247"/>
          <cell r="I247"/>
          <cell r="J247"/>
          <cell r="K247"/>
          <cell r="L247"/>
          <cell r="M247"/>
          <cell r="N247"/>
          <cell r="O247"/>
          <cell r="P247"/>
          <cell r="Q247"/>
          <cell r="R247"/>
          <cell r="S247"/>
        </row>
        <row r="248">
          <cell r="D248"/>
          <cell r="E248"/>
          <cell r="F248"/>
          <cell r="G248"/>
          <cell r="H248"/>
          <cell r="I248"/>
          <cell r="J248"/>
          <cell r="K248"/>
          <cell r="L248"/>
          <cell r="M248"/>
          <cell r="N248"/>
          <cell r="O248"/>
          <cell r="P248"/>
          <cell r="Q248"/>
          <cell r="R248"/>
          <cell r="S248"/>
        </row>
        <row r="249">
          <cell r="D249"/>
          <cell r="E249"/>
          <cell r="F249"/>
          <cell r="G249"/>
          <cell r="H249"/>
          <cell r="I249"/>
          <cell r="J249"/>
          <cell r="K249"/>
          <cell r="L249"/>
          <cell r="M249"/>
          <cell r="N249"/>
          <cell r="O249"/>
          <cell r="P249"/>
          <cell r="Q249"/>
          <cell r="R249"/>
          <cell r="S249"/>
        </row>
        <row r="250">
          <cell r="D250"/>
          <cell r="E250"/>
          <cell r="F250"/>
          <cell r="G250"/>
          <cell r="H250"/>
          <cell r="I250"/>
          <cell r="J250"/>
          <cell r="K250"/>
          <cell r="L250"/>
          <cell r="M250"/>
          <cell r="N250"/>
          <cell r="O250"/>
          <cell r="P250"/>
          <cell r="Q250"/>
          <cell r="R250"/>
          <cell r="S250"/>
        </row>
        <row r="251">
          <cell r="D251"/>
          <cell r="E251"/>
          <cell r="F251"/>
          <cell r="G251"/>
          <cell r="H251"/>
          <cell r="I251"/>
          <cell r="J251"/>
          <cell r="K251"/>
          <cell r="L251"/>
          <cell r="M251"/>
          <cell r="N251"/>
          <cell r="O251"/>
          <cell r="P251"/>
          <cell r="Q251"/>
          <cell r="R251"/>
          <cell r="S251"/>
        </row>
        <row r="252">
          <cell r="D252"/>
          <cell r="E252"/>
          <cell r="F252"/>
          <cell r="G252"/>
          <cell r="H252"/>
          <cell r="I252"/>
          <cell r="J252"/>
          <cell r="K252"/>
          <cell r="L252"/>
          <cell r="M252"/>
          <cell r="N252"/>
          <cell r="O252"/>
          <cell r="P252"/>
          <cell r="Q252"/>
          <cell r="R252"/>
          <cell r="S252"/>
        </row>
        <row r="253">
          <cell r="D253"/>
          <cell r="E253"/>
          <cell r="F253"/>
          <cell r="G253"/>
          <cell r="H253"/>
          <cell r="I253"/>
          <cell r="J253"/>
          <cell r="K253"/>
          <cell r="L253"/>
          <cell r="M253"/>
          <cell r="N253"/>
          <cell r="O253"/>
          <cell r="P253"/>
          <cell r="Q253"/>
          <cell r="R253"/>
          <cell r="S253"/>
        </row>
        <row r="254">
          <cell r="D254"/>
          <cell r="E254"/>
          <cell r="F254"/>
          <cell r="G254"/>
          <cell r="H254"/>
          <cell r="I254"/>
          <cell r="J254"/>
          <cell r="K254"/>
          <cell r="L254"/>
          <cell r="M254"/>
          <cell r="N254"/>
          <cell r="O254"/>
          <cell r="P254"/>
          <cell r="Q254"/>
          <cell r="R254"/>
          <cell r="S254"/>
        </row>
        <row r="255">
          <cell r="D255"/>
          <cell r="E255"/>
          <cell r="F255"/>
          <cell r="G255"/>
          <cell r="H255"/>
          <cell r="I255"/>
          <cell r="J255"/>
          <cell r="K255"/>
          <cell r="L255"/>
          <cell r="M255"/>
          <cell r="N255"/>
          <cell r="O255"/>
          <cell r="P255"/>
          <cell r="Q255"/>
          <cell r="R255"/>
          <cell r="S255"/>
        </row>
        <row r="256">
          <cell r="D256"/>
          <cell r="E256"/>
          <cell r="F256"/>
          <cell r="G256"/>
          <cell r="H256"/>
          <cell r="I256"/>
          <cell r="J256"/>
          <cell r="K256"/>
          <cell r="L256"/>
          <cell r="M256"/>
          <cell r="N256"/>
          <cell r="O256"/>
          <cell r="P256"/>
          <cell r="Q256"/>
          <cell r="R256"/>
          <cell r="S256"/>
        </row>
        <row r="257">
          <cell r="D257"/>
          <cell r="E257"/>
          <cell r="F257"/>
          <cell r="G257"/>
          <cell r="H257"/>
          <cell r="I257"/>
          <cell r="J257"/>
          <cell r="K257"/>
          <cell r="L257"/>
          <cell r="M257"/>
          <cell r="N257"/>
          <cell r="O257"/>
          <cell r="P257"/>
          <cell r="Q257"/>
          <cell r="R257"/>
          <cell r="S257"/>
        </row>
        <row r="258">
          <cell r="D258"/>
          <cell r="E258"/>
          <cell r="F258"/>
          <cell r="G258"/>
          <cell r="H258"/>
          <cell r="I258"/>
          <cell r="J258"/>
          <cell r="K258"/>
          <cell r="L258"/>
          <cell r="M258"/>
          <cell r="N258"/>
          <cell r="O258"/>
          <cell r="P258"/>
          <cell r="Q258"/>
          <cell r="R258"/>
          <cell r="S258"/>
        </row>
        <row r="259">
          <cell r="D259"/>
          <cell r="E259"/>
          <cell r="F259"/>
          <cell r="G259"/>
          <cell r="H259"/>
          <cell r="I259"/>
          <cell r="J259"/>
          <cell r="K259"/>
          <cell r="L259"/>
          <cell r="M259"/>
          <cell r="N259"/>
          <cell r="O259"/>
          <cell r="P259"/>
          <cell r="Q259"/>
          <cell r="R259"/>
          <cell r="S259"/>
        </row>
        <row r="260">
          <cell r="D260"/>
          <cell r="E260"/>
          <cell r="F260"/>
          <cell r="G260"/>
          <cell r="H260"/>
          <cell r="I260"/>
          <cell r="J260"/>
          <cell r="K260"/>
          <cell r="L260"/>
          <cell r="M260"/>
          <cell r="N260"/>
          <cell r="O260"/>
          <cell r="P260"/>
          <cell r="Q260"/>
          <cell r="R260"/>
          <cell r="S260"/>
        </row>
        <row r="261">
          <cell r="D261"/>
          <cell r="E261"/>
          <cell r="F261"/>
          <cell r="G261"/>
          <cell r="H261"/>
          <cell r="I261"/>
          <cell r="J261"/>
          <cell r="K261"/>
          <cell r="L261"/>
          <cell r="M261"/>
          <cell r="N261"/>
          <cell r="O261"/>
          <cell r="P261"/>
          <cell r="Q261"/>
          <cell r="R261"/>
          <cell r="S261"/>
        </row>
        <row r="262">
          <cell r="D262"/>
          <cell r="E262"/>
          <cell r="F262"/>
          <cell r="G262"/>
          <cell r="H262"/>
          <cell r="I262"/>
          <cell r="J262"/>
          <cell r="K262"/>
          <cell r="L262"/>
          <cell r="M262"/>
          <cell r="N262"/>
          <cell r="O262"/>
          <cell r="P262"/>
          <cell r="Q262"/>
          <cell r="R262"/>
          <cell r="S262"/>
        </row>
        <row r="263">
          <cell r="D263"/>
          <cell r="E263"/>
          <cell r="F263"/>
          <cell r="G263"/>
          <cell r="H263"/>
          <cell r="I263"/>
          <cell r="J263"/>
          <cell r="K263"/>
          <cell r="L263"/>
          <cell r="M263"/>
          <cell r="N263"/>
          <cell r="O263"/>
          <cell r="P263"/>
          <cell r="Q263"/>
          <cell r="R263"/>
          <cell r="S263"/>
        </row>
        <row r="264">
          <cell r="D264"/>
          <cell r="E264"/>
          <cell r="F264"/>
          <cell r="G264"/>
          <cell r="H264"/>
          <cell r="I264"/>
          <cell r="J264"/>
          <cell r="K264"/>
          <cell r="L264"/>
          <cell r="M264"/>
          <cell r="N264"/>
          <cell r="O264"/>
          <cell r="P264"/>
          <cell r="Q264"/>
          <cell r="R264"/>
          <cell r="S264"/>
        </row>
        <row r="265">
          <cell r="D265"/>
          <cell r="E265"/>
          <cell r="F265"/>
          <cell r="G265"/>
          <cell r="H265"/>
          <cell r="I265"/>
          <cell r="J265"/>
          <cell r="K265"/>
          <cell r="L265"/>
          <cell r="M265"/>
          <cell r="N265"/>
          <cell r="O265"/>
          <cell r="P265"/>
          <cell r="Q265"/>
          <cell r="R265"/>
          <cell r="S265"/>
        </row>
        <row r="266">
          <cell r="D266"/>
          <cell r="E266"/>
          <cell r="F266"/>
          <cell r="G266"/>
          <cell r="H266"/>
          <cell r="I266"/>
          <cell r="J266"/>
          <cell r="K266"/>
          <cell r="L266"/>
          <cell r="M266"/>
          <cell r="N266"/>
          <cell r="O266"/>
          <cell r="P266"/>
          <cell r="Q266"/>
          <cell r="R266"/>
          <cell r="S266"/>
        </row>
        <row r="267">
          <cell r="D267"/>
          <cell r="E267"/>
          <cell r="F267"/>
          <cell r="G267"/>
          <cell r="H267"/>
          <cell r="I267"/>
          <cell r="J267"/>
          <cell r="K267"/>
          <cell r="L267"/>
          <cell r="M267"/>
          <cell r="N267"/>
          <cell r="O267"/>
          <cell r="P267"/>
          <cell r="Q267"/>
          <cell r="R267"/>
          <cell r="S267"/>
        </row>
        <row r="268">
          <cell r="D268"/>
          <cell r="E268"/>
          <cell r="F268"/>
          <cell r="G268"/>
          <cell r="H268"/>
          <cell r="I268"/>
          <cell r="J268"/>
          <cell r="K268"/>
          <cell r="L268"/>
          <cell r="M268"/>
          <cell r="N268"/>
          <cell r="O268"/>
          <cell r="P268"/>
          <cell r="Q268"/>
          <cell r="R268"/>
          <cell r="S268"/>
        </row>
        <row r="269">
          <cell r="D269"/>
          <cell r="E269"/>
          <cell r="F269"/>
          <cell r="G269"/>
          <cell r="H269"/>
          <cell r="I269"/>
          <cell r="J269"/>
          <cell r="K269"/>
          <cell r="L269"/>
          <cell r="M269"/>
          <cell r="N269"/>
          <cell r="O269"/>
          <cell r="P269"/>
          <cell r="Q269"/>
          <cell r="R269"/>
          <cell r="S269"/>
        </row>
        <row r="270">
          <cell r="D270"/>
          <cell r="E270"/>
          <cell r="F270"/>
          <cell r="G270"/>
          <cell r="H270"/>
          <cell r="I270"/>
          <cell r="J270"/>
          <cell r="K270"/>
          <cell r="L270"/>
          <cell r="M270"/>
          <cell r="N270"/>
          <cell r="O270"/>
          <cell r="P270"/>
          <cell r="Q270"/>
          <cell r="R270"/>
          <cell r="S270"/>
        </row>
        <row r="271">
          <cell r="D271"/>
          <cell r="E271"/>
          <cell r="F271"/>
          <cell r="G271"/>
          <cell r="H271"/>
          <cell r="I271"/>
          <cell r="J271"/>
          <cell r="K271"/>
          <cell r="L271"/>
          <cell r="M271"/>
          <cell r="N271"/>
          <cell r="O271"/>
          <cell r="P271"/>
          <cell r="Q271"/>
          <cell r="R271"/>
          <cell r="S271"/>
        </row>
        <row r="272">
          <cell r="D272"/>
          <cell r="E272"/>
          <cell r="F272"/>
          <cell r="G272"/>
          <cell r="H272"/>
          <cell r="I272"/>
          <cell r="J272"/>
          <cell r="K272"/>
          <cell r="L272"/>
          <cell r="M272"/>
          <cell r="N272"/>
          <cell r="O272"/>
          <cell r="P272"/>
          <cell r="Q272"/>
          <cell r="R272"/>
          <cell r="S272"/>
        </row>
        <row r="273">
          <cell r="D273"/>
          <cell r="E273"/>
          <cell r="F273"/>
          <cell r="G273"/>
          <cell r="H273"/>
          <cell r="I273"/>
          <cell r="J273"/>
          <cell r="K273"/>
          <cell r="L273"/>
          <cell r="M273"/>
          <cell r="N273"/>
          <cell r="O273"/>
          <cell r="P273"/>
          <cell r="Q273"/>
          <cell r="R273"/>
          <cell r="S273"/>
        </row>
        <row r="274">
          <cell r="D274"/>
          <cell r="E274"/>
          <cell r="F274"/>
          <cell r="G274"/>
          <cell r="H274"/>
          <cell r="I274"/>
          <cell r="J274"/>
          <cell r="K274"/>
          <cell r="L274"/>
          <cell r="M274"/>
          <cell r="N274"/>
          <cell r="O274"/>
          <cell r="P274"/>
          <cell r="Q274"/>
          <cell r="R274"/>
          <cell r="S274"/>
        </row>
        <row r="275">
          <cell r="D275"/>
          <cell r="E275"/>
          <cell r="F275"/>
          <cell r="G275"/>
          <cell r="H275"/>
          <cell r="I275"/>
          <cell r="J275"/>
          <cell r="K275"/>
          <cell r="L275"/>
          <cell r="M275"/>
          <cell r="N275"/>
          <cell r="O275"/>
          <cell r="P275"/>
          <cell r="Q275"/>
          <cell r="R275"/>
          <cell r="S275"/>
        </row>
        <row r="276">
          <cell r="D276"/>
          <cell r="E276"/>
          <cell r="F276"/>
          <cell r="G276"/>
          <cell r="H276"/>
          <cell r="I276"/>
          <cell r="J276"/>
          <cell r="K276"/>
          <cell r="L276"/>
          <cell r="M276"/>
          <cell r="N276"/>
          <cell r="O276"/>
          <cell r="P276"/>
          <cell r="Q276"/>
          <cell r="R276"/>
          <cell r="S276"/>
        </row>
        <row r="277">
          <cell r="D277"/>
          <cell r="E277"/>
          <cell r="F277"/>
          <cell r="G277"/>
          <cell r="H277"/>
          <cell r="I277"/>
          <cell r="J277"/>
          <cell r="K277"/>
          <cell r="L277"/>
          <cell r="M277"/>
          <cell r="N277"/>
          <cell r="O277"/>
          <cell r="P277"/>
          <cell r="Q277"/>
          <cell r="R277"/>
          <cell r="S277"/>
        </row>
        <row r="278">
          <cell r="D278"/>
          <cell r="E278"/>
          <cell r="F278"/>
          <cell r="G278"/>
          <cell r="H278"/>
          <cell r="I278"/>
          <cell r="J278"/>
          <cell r="K278"/>
          <cell r="L278"/>
          <cell r="M278"/>
          <cell r="N278"/>
          <cell r="O278"/>
          <cell r="P278"/>
          <cell r="Q278"/>
          <cell r="R278"/>
          <cell r="S278"/>
        </row>
        <row r="279">
          <cell r="D279"/>
          <cell r="E279"/>
          <cell r="F279"/>
          <cell r="G279"/>
          <cell r="H279"/>
          <cell r="I279"/>
          <cell r="J279"/>
          <cell r="K279"/>
          <cell r="L279"/>
          <cell r="M279"/>
          <cell r="N279"/>
          <cell r="O279"/>
          <cell r="P279"/>
          <cell r="Q279"/>
          <cell r="R279"/>
          <cell r="S279"/>
        </row>
        <row r="280">
          <cell r="D280"/>
          <cell r="E280"/>
          <cell r="F280"/>
          <cell r="G280"/>
          <cell r="H280"/>
          <cell r="I280"/>
          <cell r="J280"/>
          <cell r="K280"/>
          <cell r="L280"/>
          <cell r="M280"/>
          <cell r="N280"/>
          <cell r="O280"/>
          <cell r="P280"/>
          <cell r="Q280"/>
          <cell r="R280"/>
          <cell r="S280"/>
        </row>
        <row r="281">
          <cell r="D281"/>
          <cell r="E281"/>
          <cell r="F281"/>
          <cell r="G281"/>
          <cell r="H281"/>
          <cell r="I281"/>
          <cell r="J281"/>
          <cell r="K281"/>
          <cell r="L281"/>
          <cell r="M281"/>
          <cell r="N281"/>
          <cell r="O281"/>
          <cell r="P281"/>
          <cell r="Q281"/>
          <cell r="R281"/>
          <cell r="S281"/>
        </row>
        <row r="282">
          <cell r="D282"/>
          <cell r="E282"/>
          <cell r="F282"/>
          <cell r="G282"/>
          <cell r="H282"/>
          <cell r="I282"/>
          <cell r="J282"/>
          <cell r="K282"/>
          <cell r="L282"/>
          <cell r="M282"/>
          <cell r="N282"/>
          <cell r="O282"/>
          <cell r="P282"/>
          <cell r="Q282"/>
          <cell r="R282"/>
          <cell r="S282"/>
        </row>
        <row r="283">
          <cell r="D283"/>
          <cell r="E283"/>
          <cell r="F283"/>
          <cell r="G283"/>
          <cell r="H283"/>
          <cell r="I283"/>
          <cell r="J283"/>
          <cell r="K283"/>
          <cell r="L283"/>
          <cell r="M283"/>
          <cell r="N283"/>
          <cell r="O283"/>
          <cell r="P283"/>
          <cell r="Q283"/>
          <cell r="R283"/>
          <cell r="S283"/>
        </row>
        <row r="284">
          <cell r="D284"/>
          <cell r="E284"/>
          <cell r="F284"/>
          <cell r="G284"/>
          <cell r="H284"/>
          <cell r="I284"/>
          <cell r="J284"/>
          <cell r="K284"/>
          <cell r="L284"/>
          <cell r="M284"/>
          <cell r="N284"/>
          <cell r="O284"/>
          <cell r="P284"/>
          <cell r="Q284"/>
          <cell r="R284"/>
          <cell r="S284"/>
        </row>
        <row r="285">
          <cell r="D285"/>
          <cell r="E285"/>
          <cell r="F285"/>
          <cell r="G285"/>
          <cell r="H285"/>
          <cell r="I285"/>
          <cell r="J285"/>
          <cell r="K285"/>
          <cell r="L285"/>
          <cell r="M285"/>
          <cell r="N285"/>
          <cell r="O285"/>
          <cell r="P285"/>
          <cell r="Q285"/>
          <cell r="R285"/>
          <cell r="S285"/>
        </row>
        <row r="286">
          <cell r="D286"/>
          <cell r="E286"/>
          <cell r="F286"/>
          <cell r="G286"/>
          <cell r="H286"/>
          <cell r="I286"/>
          <cell r="J286"/>
          <cell r="K286"/>
          <cell r="L286"/>
          <cell r="M286"/>
          <cell r="N286"/>
          <cell r="O286"/>
          <cell r="P286"/>
          <cell r="Q286"/>
          <cell r="R286"/>
          <cell r="S286"/>
        </row>
        <row r="287">
          <cell r="D287"/>
          <cell r="E287"/>
          <cell r="F287"/>
          <cell r="G287"/>
          <cell r="H287"/>
          <cell r="I287"/>
          <cell r="J287"/>
          <cell r="K287"/>
          <cell r="L287"/>
          <cell r="M287"/>
          <cell r="N287"/>
          <cell r="O287"/>
          <cell r="P287"/>
          <cell r="Q287"/>
          <cell r="R287"/>
          <cell r="S287"/>
        </row>
        <row r="288">
          <cell r="D288"/>
          <cell r="E288"/>
          <cell r="F288"/>
          <cell r="G288"/>
          <cell r="H288"/>
          <cell r="I288"/>
          <cell r="J288"/>
          <cell r="K288"/>
          <cell r="L288"/>
          <cell r="M288"/>
          <cell r="N288"/>
          <cell r="O288"/>
          <cell r="P288"/>
          <cell r="Q288"/>
          <cell r="R288"/>
          <cell r="S288"/>
        </row>
        <row r="289">
          <cell r="D289"/>
          <cell r="E289"/>
          <cell r="F289"/>
          <cell r="G289"/>
          <cell r="H289"/>
          <cell r="I289"/>
          <cell r="J289"/>
          <cell r="K289"/>
          <cell r="L289"/>
          <cell r="M289"/>
          <cell r="N289"/>
          <cell r="O289"/>
          <cell r="P289"/>
          <cell r="Q289"/>
          <cell r="R289"/>
          <cell r="S289"/>
        </row>
        <row r="290">
          <cell r="D290"/>
          <cell r="E290"/>
          <cell r="F290"/>
          <cell r="G290"/>
          <cell r="H290"/>
          <cell r="I290"/>
          <cell r="J290"/>
          <cell r="K290"/>
          <cell r="L290"/>
          <cell r="M290"/>
          <cell r="N290"/>
          <cell r="O290"/>
          <cell r="P290"/>
          <cell r="Q290"/>
          <cell r="R290"/>
          <cell r="S290"/>
        </row>
        <row r="291">
          <cell r="D291"/>
          <cell r="E291"/>
          <cell r="F291"/>
          <cell r="G291"/>
          <cell r="H291"/>
          <cell r="I291"/>
          <cell r="J291"/>
          <cell r="K291"/>
          <cell r="L291"/>
          <cell r="M291"/>
          <cell r="N291"/>
          <cell r="O291"/>
          <cell r="P291"/>
          <cell r="Q291"/>
          <cell r="R291"/>
          <cell r="S291"/>
        </row>
        <row r="292">
          <cell r="D292"/>
          <cell r="E292"/>
          <cell r="F292"/>
          <cell r="G292"/>
          <cell r="H292"/>
          <cell r="I292"/>
          <cell r="J292"/>
          <cell r="K292"/>
          <cell r="L292"/>
          <cell r="M292"/>
          <cell r="N292"/>
          <cell r="O292"/>
          <cell r="P292"/>
          <cell r="Q292"/>
          <cell r="R292"/>
          <cell r="S292"/>
        </row>
        <row r="293">
          <cell r="D293"/>
          <cell r="E293"/>
          <cell r="F293"/>
          <cell r="G293"/>
          <cell r="H293"/>
          <cell r="I293"/>
          <cell r="J293"/>
          <cell r="K293"/>
          <cell r="L293"/>
          <cell r="M293"/>
          <cell r="N293"/>
          <cell r="O293"/>
          <cell r="P293"/>
          <cell r="Q293"/>
          <cell r="R293"/>
          <cell r="S293"/>
        </row>
        <row r="294">
          <cell r="D294"/>
          <cell r="E294"/>
          <cell r="F294"/>
          <cell r="G294"/>
          <cell r="H294"/>
          <cell r="I294"/>
          <cell r="J294"/>
          <cell r="K294"/>
          <cell r="L294"/>
          <cell r="M294"/>
          <cell r="N294"/>
          <cell r="O294"/>
          <cell r="P294"/>
          <cell r="Q294"/>
          <cell r="R294"/>
          <cell r="S294"/>
        </row>
        <row r="295">
          <cell r="D295"/>
          <cell r="E295"/>
          <cell r="F295"/>
          <cell r="G295"/>
          <cell r="H295"/>
          <cell r="I295"/>
          <cell r="J295"/>
          <cell r="K295"/>
          <cell r="L295"/>
          <cell r="M295"/>
          <cell r="N295"/>
          <cell r="O295"/>
          <cell r="P295"/>
          <cell r="Q295"/>
          <cell r="R295"/>
          <cell r="S295"/>
        </row>
        <row r="296">
          <cell r="D296"/>
          <cell r="E296"/>
          <cell r="F296"/>
          <cell r="G296"/>
          <cell r="H296"/>
          <cell r="I296"/>
          <cell r="J296"/>
          <cell r="K296"/>
          <cell r="L296"/>
          <cell r="M296"/>
          <cell r="N296"/>
          <cell r="O296"/>
          <cell r="P296"/>
          <cell r="Q296"/>
          <cell r="R296"/>
          <cell r="S296"/>
        </row>
        <row r="297">
          <cell r="D297"/>
          <cell r="E297"/>
          <cell r="F297"/>
          <cell r="G297"/>
          <cell r="H297"/>
          <cell r="I297"/>
          <cell r="J297"/>
          <cell r="K297"/>
          <cell r="L297"/>
          <cell r="M297"/>
          <cell r="N297"/>
          <cell r="O297"/>
          <cell r="P297"/>
          <cell r="Q297"/>
          <cell r="R297"/>
          <cell r="S297"/>
        </row>
        <row r="298">
          <cell r="D298"/>
          <cell r="E298"/>
          <cell r="F298"/>
          <cell r="G298"/>
          <cell r="H298"/>
          <cell r="I298"/>
          <cell r="J298"/>
          <cell r="K298"/>
          <cell r="L298"/>
          <cell r="M298"/>
          <cell r="N298"/>
          <cell r="O298"/>
          <cell r="P298"/>
          <cell r="Q298"/>
          <cell r="R298"/>
          <cell r="S298"/>
        </row>
        <row r="299">
          <cell r="D299"/>
          <cell r="E299"/>
          <cell r="F299"/>
          <cell r="G299"/>
          <cell r="H299"/>
          <cell r="I299"/>
          <cell r="J299"/>
          <cell r="K299"/>
          <cell r="L299"/>
          <cell r="M299"/>
          <cell r="N299"/>
          <cell r="O299"/>
          <cell r="P299"/>
          <cell r="Q299"/>
          <cell r="R299"/>
          <cell r="S299"/>
        </row>
        <row r="300">
          <cell r="D300"/>
          <cell r="E300"/>
          <cell r="F300"/>
          <cell r="G300"/>
          <cell r="H300"/>
          <cell r="I300"/>
          <cell r="J300"/>
          <cell r="K300"/>
          <cell r="L300"/>
          <cell r="M300"/>
          <cell r="N300"/>
          <cell r="O300"/>
          <cell r="P300"/>
          <cell r="Q300"/>
          <cell r="R300"/>
          <cell r="S300"/>
        </row>
      </sheetData>
      <sheetData sheetId="6"/>
      <sheetData sheetId="7">
        <row r="6">
          <cell r="D6">
            <v>1</v>
          </cell>
          <cell r="E6">
            <v>2</v>
          </cell>
          <cell r="F6">
            <v>3</v>
          </cell>
          <cell r="G6">
            <v>4</v>
          </cell>
          <cell r="H6">
            <v>5</v>
          </cell>
          <cell r="I6">
            <v>6</v>
          </cell>
          <cell r="J6">
            <v>7</v>
          </cell>
          <cell r="K6">
            <v>8</v>
          </cell>
          <cell r="L6">
            <v>9</v>
          </cell>
          <cell r="M6">
            <v>10</v>
          </cell>
          <cell r="N6">
            <v>11</v>
          </cell>
          <cell r="O6">
            <v>12</v>
          </cell>
          <cell r="P6">
            <v>13</v>
          </cell>
          <cell r="Q6">
            <v>14</v>
          </cell>
          <cell r="R6">
            <v>15</v>
          </cell>
          <cell r="S6">
            <v>16</v>
          </cell>
          <cell r="T6">
            <v>17</v>
          </cell>
          <cell r="U6">
            <v>18</v>
          </cell>
          <cell r="Y6">
            <v>1</v>
          </cell>
          <cell r="Z6">
            <v>2</v>
          </cell>
          <cell r="AA6">
            <v>3</v>
          </cell>
          <cell r="AB6">
            <v>4</v>
          </cell>
          <cell r="AC6">
            <v>5</v>
          </cell>
          <cell r="AD6">
            <v>6</v>
          </cell>
          <cell r="AE6">
            <v>7</v>
          </cell>
          <cell r="AF6">
            <v>8</v>
          </cell>
          <cell r="AG6">
            <v>9</v>
          </cell>
          <cell r="AH6">
            <v>10</v>
          </cell>
          <cell r="AI6">
            <v>11</v>
          </cell>
          <cell r="AJ6">
            <v>12</v>
          </cell>
          <cell r="AK6">
            <v>13</v>
          </cell>
          <cell r="AL6">
            <v>14</v>
          </cell>
          <cell r="AM6">
            <v>15</v>
          </cell>
          <cell r="AN6">
            <v>16</v>
          </cell>
          <cell r="AO6">
            <v>17</v>
          </cell>
          <cell r="AP6">
            <v>18</v>
          </cell>
        </row>
        <row r="20">
          <cell r="C20">
            <v>26</v>
          </cell>
          <cell r="D20">
            <v>101.5</v>
          </cell>
          <cell r="E20">
            <v>80.5</v>
          </cell>
          <cell r="F20">
            <v>97.4</v>
          </cell>
          <cell r="G20">
            <v>119.4</v>
          </cell>
          <cell r="H20">
            <v>117.8</v>
          </cell>
          <cell r="I20">
            <v>87.5</v>
          </cell>
          <cell r="J20">
            <v>119.2</v>
          </cell>
          <cell r="K20">
            <v>115.4</v>
          </cell>
          <cell r="L20">
            <v>143.1</v>
          </cell>
          <cell r="M20">
            <v>105.6</v>
          </cell>
          <cell r="N20">
            <v>100.1</v>
          </cell>
          <cell r="O20">
            <v>85.8</v>
          </cell>
          <cell r="P20">
            <v>111.2</v>
          </cell>
          <cell r="Q20">
            <v>103.4</v>
          </cell>
          <cell r="R20">
            <v>105.4</v>
          </cell>
          <cell r="S20">
            <v>88.9</v>
          </cell>
          <cell r="T20">
            <v>100.5</v>
          </cell>
          <cell r="U20">
            <v>99.7</v>
          </cell>
          <cell r="X20">
            <v>26</v>
          </cell>
          <cell r="Y20">
            <v>101.2</v>
          </cell>
          <cell r="Z20">
            <v>63.2</v>
          </cell>
          <cell r="AA20">
            <v>98.4</v>
          </cell>
          <cell r="AB20">
            <v>123.4</v>
          </cell>
          <cell r="AC20">
            <v>128.30000000000001</v>
          </cell>
          <cell r="AD20">
            <v>89.5</v>
          </cell>
          <cell r="AE20">
            <v>99.1</v>
          </cell>
          <cell r="AF20">
            <v>118.6</v>
          </cell>
          <cell r="AG20">
            <v>109.3</v>
          </cell>
          <cell r="AH20">
            <v>111.5</v>
          </cell>
          <cell r="AI20">
            <v>128.1</v>
          </cell>
          <cell r="AJ20">
            <v>91.7</v>
          </cell>
          <cell r="AK20">
            <v>130.80000000000001</v>
          </cell>
          <cell r="AL20">
            <v>102.5</v>
          </cell>
          <cell r="AM20">
            <v>99.1</v>
          </cell>
          <cell r="AN20">
            <v>90.7</v>
          </cell>
          <cell r="AO20">
            <v>101.5</v>
          </cell>
          <cell r="AP20">
            <v>100.9</v>
          </cell>
        </row>
        <row r="21">
          <cell r="C21">
            <v>27</v>
          </cell>
          <cell r="D21">
            <v>102.1</v>
          </cell>
          <cell r="E21">
            <v>72.2</v>
          </cell>
          <cell r="F21">
            <v>93.8</v>
          </cell>
          <cell r="G21">
            <v>110.7</v>
          </cell>
          <cell r="H21">
            <v>111</v>
          </cell>
          <cell r="I21">
            <v>86.1</v>
          </cell>
          <cell r="J21">
            <v>117.7</v>
          </cell>
          <cell r="K21">
            <v>110.8</v>
          </cell>
          <cell r="L21">
            <v>115.2</v>
          </cell>
          <cell r="M21">
            <v>110</v>
          </cell>
          <cell r="N21">
            <v>98.8</v>
          </cell>
          <cell r="O21">
            <v>85.5</v>
          </cell>
          <cell r="P21">
            <v>128.5</v>
          </cell>
          <cell r="Q21">
            <v>109.3</v>
          </cell>
          <cell r="R21">
            <v>101</v>
          </cell>
          <cell r="S21">
            <v>89.2</v>
          </cell>
          <cell r="T21">
            <v>100.8</v>
          </cell>
          <cell r="U21">
            <v>99.3</v>
          </cell>
          <cell r="X21">
            <v>27</v>
          </cell>
          <cell r="Y21">
            <v>102.7</v>
          </cell>
          <cell r="Z21">
            <v>61.2</v>
          </cell>
          <cell r="AA21">
            <v>96.4</v>
          </cell>
          <cell r="AB21">
            <v>115.5</v>
          </cell>
          <cell r="AC21">
            <v>124.7</v>
          </cell>
          <cell r="AD21">
            <v>96.5</v>
          </cell>
          <cell r="AE21">
            <v>92</v>
          </cell>
          <cell r="AF21">
            <v>125.9</v>
          </cell>
          <cell r="AG21">
            <v>103.8</v>
          </cell>
          <cell r="AH21">
            <v>106.4</v>
          </cell>
          <cell r="AI21">
            <v>110.4</v>
          </cell>
          <cell r="AJ21">
            <v>91.2</v>
          </cell>
          <cell r="AK21">
            <v>134.5</v>
          </cell>
          <cell r="AL21">
            <v>109.1</v>
          </cell>
          <cell r="AM21">
            <v>103.6</v>
          </cell>
          <cell r="AN21">
            <v>88.6</v>
          </cell>
          <cell r="AO21">
            <v>102.3</v>
          </cell>
          <cell r="AP21">
            <v>99.7</v>
          </cell>
        </row>
        <row r="22">
          <cell r="C22">
            <v>28</v>
          </cell>
          <cell r="D22">
            <v>101.4</v>
          </cell>
          <cell r="E22">
            <v>66.900000000000006</v>
          </cell>
          <cell r="F22">
            <v>99.1</v>
          </cell>
          <cell r="G22">
            <v>108.7</v>
          </cell>
          <cell r="H22">
            <v>109.3</v>
          </cell>
          <cell r="I22">
            <v>87.4</v>
          </cell>
          <cell r="J22">
            <v>101.6</v>
          </cell>
          <cell r="K22">
            <v>99.1</v>
          </cell>
          <cell r="L22">
            <v>114.1</v>
          </cell>
          <cell r="M22">
            <v>108.7</v>
          </cell>
          <cell r="N22">
            <v>110.9</v>
          </cell>
          <cell r="O22">
            <v>100.1</v>
          </cell>
          <cell r="P22">
            <v>131.9</v>
          </cell>
          <cell r="Q22">
            <v>114.1</v>
          </cell>
          <cell r="R22">
            <v>104.1</v>
          </cell>
          <cell r="S22">
            <v>90.4</v>
          </cell>
          <cell r="T22">
            <v>100.4</v>
          </cell>
          <cell r="U22">
            <v>99</v>
          </cell>
          <cell r="X22">
            <v>28</v>
          </cell>
          <cell r="Y22">
            <v>103.8</v>
          </cell>
          <cell r="Z22">
            <v>60.8</v>
          </cell>
          <cell r="AA22">
            <v>97.4</v>
          </cell>
          <cell r="AB22">
            <v>124.8</v>
          </cell>
          <cell r="AC22">
            <v>123.4</v>
          </cell>
          <cell r="AD22">
            <v>98.9</v>
          </cell>
          <cell r="AE22">
            <v>93.8</v>
          </cell>
          <cell r="AF22">
            <v>120.7</v>
          </cell>
          <cell r="AG22">
            <v>108.2</v>
          </cell>
          <cell r="AH22">
            <v>114.1</v>
          </cell>
          <cell r="AI22">
            <v>104.3</v>
          </cell>
          <cell r="AJ22">
            <v>88.9</v>
          </cell>
          <cell r="AK22">
            <v>137.4</v>
          </cell>
          <cell r="AL22">
            <v>112</v>
          </cell>
          <cell r="AM22">
            <v>107.8</v>
          </cell>
          <cell r="AN22">
            <v>85.6</v>
          </cell>
          <cell r="AO22">
            <v>103</v>
          </cell>
          <cell r="AP22">
            <v>100.2</v>
          </cell>
        </row>
        <row r="23">
          <cell r="C23">
            <v>29</v>
          </cell>
          <cell r="D23">
            <v>102.3</v>
          </cell>
          <cell r="E23">
            <v>79</v>
          </cell>
          <cell r="F23">
            <v>97</v>
          </cell>
          <cell r="G23">
            <v>104.5</v>
          </cell>
          <cell r="H23">
            <v>113.9</v>
          </cell>
          <cell r="I23">
            <v>94</v>
          </cell>
          <cell r="J23">
            <v>102.6</v>
          </cell>
          <cell r="K23">
            <v>110.8</v>
          </cell>
          <cell r="L23">
            <v>108.7</v>
          </cell>
          <cell r="M23">
            <v>109.6</v>
          </cell>
          <cell r="N23">
            <v>119.2</v>
          </cell>
          <cell r="O23">
            <v>117.8</v>
          </cell>
          <cell r="P23">
            <v>128.19999999999999</v>
          </cell>
          <cell r="Q23">
            <v>107.1</v>
          </cell>
          <cell r="R23">
            <v>103.4</v>
          </cell>
          <cell r="S23">
            <v>88.1</v>
          </cell>
          <cell r="T23">
            <v>101.9</v>
          </cell>
          <cell r="U23">
            <v>100.7</v>
          </cell>
          <cell r="X23">
            <v>29</v>
          </cell>
          <cell r="Y23">
            <v>102.2</v>
          </cell>
          <cell r="Z23">
            <v>62.9</v>
          </cell>
          <cell r="AA23">
            <v>97.6</v>
          </cell>
          <cell r="AB23">
            <v>114.4</v>
          </cell>
          <cell r="AC23">
            <v>116.8</v>
          </cell>
          <cell r="AD23">
            <v>106.4</v>
          </cell>
          <cell r="AE23">
            <v>95</v>
          </cell>
          <cell r="AF23">
            <v>124.7</v>
          </cell>
          <cell r="AG23">
            <v>83.6</v>
          </cell>
          <cell r="AH23">
            <v>116.2</v>
          </cell>
          <cell r="AI23">
            <v>99.3</v>
          </cell>
          <cell r="AJ23">
            <v>90.4</v>
          </cell>
          <cell r="AK23">
            <v>133.4</v>
          </cell>
          <cell r="AL23">
            <v>104.9</v>
          </cell>
          <cell r="AM23">
            <v>95.5</v>
          </cell>
          <cell r="AN23">
            <v>92.5</v>
          </cell>
          <cell r="AO23">
            <v>102.4</v>
          </cell>
          <cell r="AP23">
            <v>100.1</v>
          </cell>
        </row>
        <row r="24">
          <cell r="C24">
            <v>30</v>
          </cell>
          <cell r="D24">
            <v>102.4</v>
          </cell>
          <cell r="E24">
            <v>83.7</v>
          </cell>
          <cell r="F24">
            <v>97.7</v>
          </cell>
          <cell r="G24">
            <v>105.5</v>
          </cell>
          <cell r="H24">
            <v>102.7</v>
          </cell>
          <cell r="I24">
            <v>102.9</v>
          </cell>
          <cell r="J24">
            <v>110</v>
          </cell>
          <cell r="K24">
            <v>106.9</v>
          </cell>
          <cell r="L24">
            <v>132.80000000000001</v>
          </cell>
          <cell r="M24">
            <v>106.2</v>
          </cell>
          <cell r="N24">
            <v>98.1</v>
          </cell>
          <cell r="O24">
            <v>100</v>
          </cell>
          <cell r="P24">
            <v>124.3</v>
          </cell>
          <cell r="Q24">
            <v>100.8</v>
          </cell>
          <cell r="R24">
            <v>93.7</v>
          </cell>
          <cell r="S24">
            <v>96.8</v>
          </cell>
          <cell r="T24">
            <v>101.8</v>
          </cell>
          <cell r="U24">
            <v>101.9</v>
          </cell>
          <cell r="X24">
            <v>30</v>
          </cell>
          <cell r="Y24">
            <v>98.4</v>
          </cell>
          <cell r="Z24">
            <v>67</v>
          </cell>
          <cell r="AA24">
            <v>95.6</v>
          </cell>
          <cell r="AB24">
            <v>121.7</v>
          </cell>
          <cell r="AC24">
            <v>113.1</v>
          </cell>
          <cell r="AD24">
            <v>99.6</v>
          </cell>
          <cell r="AE24">
            <v>86.6</v>
          </cell>
          <cell r="AF24">
            <v>115.1</v>
          </cell>
          <cell r="AG24">
            <v>82.6</v>
          </cell>
          <cell r="AH24">
            <v>126.1</v>
          </cell>
          <cell r="AI24">
            <v>94.4</v>
          </cell>
          <cell r="AJ24">
            <v>88.5</v>
          </cell>
          <cell r="AK24">
            <v>129.4</v>
          </cell>
          <cell r="AL24">
            <v>98.2</v>
          </cell>
          <cell r="AM24">
            <v>86.9</v>
          </cell>
          <cell r="AN24">
            <v>101.2</v>
          </cell>
          <cell r="AO24">
            <v>98.4</v>
          </cell>
          <cell r="AP24">
            <v>97.7</v>
          </cell>
        </row>
        <row r="25">
          <cell r="C25">
            <v>1</v>
          </cell>
          <cell r="D25">
            <v>100.6</v>
          </cell>
          <cell r="E25">
            <v>103.7</v>
          </cell>
          <cell r="F25">
            <v>98.6</v>
          </cell>
          <cell r="G25">
            <v>108.5</v>
          </cell>
          <cell r="H25">
            <v>102.1</v>
          </cell>
          <cell r="I25">
            <v>95.7</v>
          </cell>
          <cell r="J25">
            <v>101.8</v>
          </cell>
          <cell r="K25">
            <v>104</v>
          </cell>
          <cell r="L25">
            <v>129.5</v>
          </cell>
          <cell r="M25">
            <v>101.5</v>
          </cell>
          <cell r="N25">
            <v>97</v>
          </cell>
          <cell r="O25">
            <v>84.2</v>
          </cell>
          <cell r="P25">
            <v>98.6</v>
          </cell>
          <cell r="Q25">
            <v>100.5</v>
          </cell>
          <cell r="R25">
            <v>121.7</v>
          </cell>
          <cell r="S25">
            <v>98.1</v>
          </cell>
          <cell r="T25">
            <v>101.3</v>
          </cell>
          <cell r="U25">
            <v>101.3</v>
          </cell>
          <cell r="X25">
            <v>1</v>
          </cell>
          <cell r="Y25">
            <v>97.7</v>
          </cell>
          <cell r="Z25">
            <v>97.7</v>
          </cell>
          <cell r="AA25">
            <v>97.7</v>
          </cell>
          <cell r="AB25">
            <v>115.3</v>
          </cell>
          <cell r="AC25">
            <v>96.4</v>
          </cell>
          <cell r="AD25">
            <v>95.9</v>
          </cell>
          <cell r="AE25">
            <v>90.1</v>
          </cell>
          <cell r="AF25">
            <v>81.8</v>
          </cell>
          <cell r="AG25">
            <v>94.2</v>
          </cell>
          <cell r="AH25">
            <v>115</v>
          </cell>
          <cell r="AI25">
            <v>105</v>
          </cell>
          <cell r="AJ25">
            <v>90.5</v>
          </cell>
          <cell r="AK25">
            <v>99.4</v>
          </cell>
          <cell r="AL25">
            <v>97</v>
          </cell>
          <cell r="AM25">
            <v>124.4</v>
          </cell>
          <cell r="AN25">
            <v>94.6</v>
          </cell>
          <cell r="AO25">
            <v>99.6</v>
          </cell>
          <cell r="AP25">
            <v>99.5</v>
          </cell>
        </row>
        <row r="26">
          <cell r="C26">
            <v>2</v>
          </cell>
          <cell r="D26">
            <v>100</v>
          </cell>
          <cell r="E26">
            <v>100</v>
          </cell>
          <cell r="F26">
            <v>100</v>
          </cell>
          <cell r="G26">
            <v>100</v>
          </cell>
          <cell r="H26">
            <v>100</v>
          </cell>
          <cell r="I26">
            <v>100</v>
          </cell>
          <cell r="J26">
            <v>100</v>
          </cell>
          <cell r="K26">
            <v>100</v>
          </cell>
          <cell r="L26">
            <v>100</v>
          </cell>
          <cell r="M26">
            <v>100</v>
          </cell>
          <cell r="N26">
            <v>100</v>
          </cell>
          <cell r="O26">
            <v>100</v>
          </cell>
          <cell r="P26">
            <v>100</v>
          </cell>
          <cell r="Q26">
            <v>100</v>
          </cell>
          <cell r="R26">
            <v>100</v>
          </cell>
          <cell r="S26">
            <v>100</v>
          </cell>
          <cell r="T26">
            <v>100</v>
          </cell>
          <cell r="U26">
            <v>100</v>
          </cell>
          <cell r="X26">
            <v>2</v>
          </cell>
          <cell r="Y26">
            <v>100</v>
          </cell>
          <cell r="Z26">
            <v>100</v>
          </cell>
          <cell r="AA26">
            <v>100</v>
          </cell>
          <cell r="AB26">
            <v>100</v>
          </cell>
          <cell r="AC26">
            <v>100</v>
          </cell>
          <cell r="AD26">
            <v>100</v>
          </cell>
          <cell r="AE26">
            <v>100</v>
          </cell>
          <cell r="AF26">
            <v>100</v>
          </cell>
          <cell r="AG26">
            <v>100</v>
          </cell>
          <cell r="AH26">
            <v>100</v>
          </cell>
          <cell r="AI26">
            <v>100</v>
          </cell>
          <cell r="AJ26">
            <v>100</v>
          </cell>
          <cell r="AK26">
            <v>100</v>
          </cell>
          <cell r="AL26">
            <v>100</v>
          </cell>
          <cell r="AM26">
            <v>100</v>
          </cell>
          <cell r="AN26">
            <v>100</v>
          </cell>
          <cell r="AO26">
            <v>100</v>
          </cell>
          <cell r="AP26">
            <v>100</v>
          </cell>
        </row>
        <row r="27">
          <cell r="C27">
            <v>3</v>
          </cell>
          <cell r="D27">
            <v>103</v>
          </cell>
          <cell r="E27">
            <v>100.2</v>
          </cell>
          <cell r="F27">
            <v>104.2</v>
          </cell>
          <cell r="G27">
            <v>110.5</v>
          </cell>
          <cell r="H27">
            <v>134.69999999999999</v>
          </cell>
          <cell r="I27">
            <v>101.4</v>
          </cell>
          <cell r="J27">
            <v>105.1</v>
          </cell>
          <cell r="K27">
            <v>106.6</v>
          </cell>
          <cell r="L27">
            <v>143</v>
          </cell>
          <cell r="M27">
            <v>98</v>
          </cell>
          <cell r="N27">
            <v>100.8</v>
          </cell>
          <cell r="O27">
            <v>119.4</v>
          </cell>
          <cell r="P27">
            <v>106.6</v>
          </cell>
          <cell r="Q27">
            <v>94.5</v>
          </cell>
          <cell r="R27">
            <v>100.5</v>
          </cell>
          <cell r="S27">
            <v>100.4</v>
          </cell>
          <cell r="T27">
            <v>102.2</v>
          </cell>
          <cell r="U27">
            <v>102.2</v>
          </cell>
          <cell r="X27">
            <v>3</v>
          </cell>
          <cell r="Y27">
            <v>99.6</v>
          </cell>
          <cell r="Z27">
            <v>99.7</v>
          </cell>
          <cell r="AA27">
            <v>102.9</v>
          </cell>
          <cell r="AB27">
            <v>116.7</v>
          </cell>
          <cell r="AC27">
            <v>143.1</v>
          </cell>
          <cell r="AD27">
            <v>101.3</v>
          </cell>
          <cell r="AE27">
            <v>95.1</v>
          </cell>
          <cell r="AF27">
            <v>97.7</v>
          </cell>
          <cell r="AG27">
            <v>90.8</v>
          </cell>
          <cell r="AH27">
            <v>118</v>
          </cell>
          <cell r="AI27">
            <v>90.4</v>
          </cell>
          <cell r="AJ27">
            <v>115.1</v>
          </cell>
          <cell r="AK27">
            <v>113.9</v>
          </cell>
          <cell r="AL27">
            <v>90.5</v>
          </cell>
          <cell r="AM27">
            <v>94.2</v>
          </cell>
          <cell r="AN27">
            <v>102.9</v>
          </cell>
          <cell r="AO27">
            <v>100.5</v>
          </cell>
          <cell r="AP27">
            <v>99.4</v>
          </cell>
        </row>
        <row r="28">
          <cell r="C28">
            <v>4</v>
          </cell>
          <cell r="D28">
            <v>104</v>
          </cell>
          <cell r="E28">
            <v>94.8</v>
          </cell>
          <cell r="F28">
            <v>113.5</v>
          </cell>
          <cell r="G28">
            <v>118.8</v>
          </cell>
          <cell r="H28">
            <v>152.4</v>
          </cell>
          <cell r="I28">
            <v>94.5</v>
          </cell>
          <cell r="J28">
            <v>107.9</v>
          </cell>
          <cell r="K28">
            <v>93.7</v>
          </cell>
          <cell r="L28">
            <v>125.7</v>
          </cell>
          <cell r="M28">
            <v>97</v>
          </cell>
          <cell r="N28">
            <v>110.4</v>
          </cell>
          <cell r="O28">
            <v>96</v>
          </cell>
          <cell r="P28">
            <v>112.8</v>
          </cell>
          <cell r="Q28">
            <v>97.9</v>
          </cell>
          <cell r="R28">
            <v>99.9</v>
          </cell>
          <cell r="S28">
            <v>90.3</v>
          </cell>
          <cell r="T28">
            <v>103.2</v>
          </cell>
          <cell r="U28">
            <v>102.7</v>
          </cell>
          <cell r="X28">
            <v>4</v>
          </cell>
          <cell r="Y28">
            <v>102.9</v>
          </cell>
          <cell r="Z28">
            <v>90.1</v>
          </cell>
          <cell r="AA28">
            <v>113.2</v>
          </cell>
          <cell r="AB28">
            <v>113</v>
          </cell>
          <cell r="AC28">
            <v>168.4</v>
          </cell>
          <cell r="AD28">
            <v>95.8</v>
          </cell>
          <cell r="AE28">
            <v>88.1</v>
          </cell>
          <cell r="AF28">
            <v>113</v>
          </cell>
          <cell r="AG28">
            <v>123.5</v>
          </cell>
          <cell r="AH28">
            <v>120.2</v>
          </cell>
          <cell r="AI28">
            <v>90.2</v>
          </cell>
          <cell r="AJ28">
            <v>82.2</v>
          </cell>
          <cell r="AK28">
            <v>127.3</v>
          </cell>
          <cell r="AL28">
            <v>92.5</v>
          </cell>
          <cell r="AM28">
            <v>91.3</v>
          </cell>
          <cell r="AN28">
            <v>102.1</v>
          </cell>
          <cell r="AO28">
            <v>102.5</v>
          </cell>
          <cell r="AP28">
            <v>101</v>
          </cell>
        </row>
        <row r="29">
          <cell r="C29">
            <v>5</v>
          </cell>
          <cell r="D29">
            <v>102.6</v>
          </cell>
          <cell r="E29">
            <v>91.4</v>
          </cell>
          <cell r="F29">
            <v>109.2</v>
          </cell>
          <cell r="G29">
            <v>125.9</v>
          </cell>
          <cell r="H29">
            <v>146.80000000000001</v>
          </cell>
          <cell r="I29">
            <v>91.3</v>
          </cell>
          <cell r="J29">
            <v>107.2</v>
          </cell>
          <cell r="K29">
            <v>108.2</v>
          </cell>
          <cell r="L29">
            <v>103.9</v>
          </cell>
          <cell r="M29">
            <v>105.5</v>
          </cell>
          <cell r="N29">
            <v>90.4</v>
          </cell>
          <cell r="O29">
            <v>108.8</v>
          </cell>
          <cell r="P29">
            <v>116</v>
          </cell>
          <cell r="Q29">
            <v>97.8</v>
          </cell>
          <cell r="R29">
            <v>98</v>
          </cell>
          <cell r="S29">
            <v>92.9</v>
          </cell>
          <cell r="T29">
            <v>102</v>
          </cell>
          <cell r="U29">
            <v>101.9</v>
          </cell>
          <cell r="X29">
            <v>5</v>
          </cell>
          <cell r="Y29">
            <v>101.7</v>
          </cell>
          <cell r="Z29">
            <v>76.099999999999994</v>
          </cell>
          <cell r="AA29">
            <v>111</v>
          </cell>
          <cell r="AB29">
            <v>124.9</v>
          </cell>
          <cell r="AC29">
            <v>159.30000000000001</v>
          </cell>
          <cell r="AD29">
            <v>89.1</v>
          </cell>
          <cell r="AE29">
            <v>91.8</v>
          </cell>
          <cell r="AF29" t="str">
            <v>x</v>
          </cell>
          <cell r="AG29">
            <v>128.9</v>
          </cell>
          <cell r="AH29">
            <v>131.5</v>
          </cell>
          <cell r="AI29">
            <v>96.4</v>
          </cell>
          <cell r="AJ29">
            <v>106.7</v>
          </cell>
          <cell r="AK29">
            <v>124.8</v>
          </cell>
          <cell r="AL29">
            <v>91.6</v>
          </cell>
          <cell r="AM29">
            <v>96.2</v>
          </cell>
          <cell r="AN29">
            <v>96.6</v>
          </cell>
          <cell r="AO29">
            <v>101.3</v>
          </cell>
          <cell r="AP29">
            <v>100.9</v>
          </cell>
        </row>
      </sheetData>
      <sheetData sheetId="8">
        <row r="6">
          <cell r="D6">
            <v>1</v>
          </cell>
          <cell r="E6">
            <v>2</v>
          </cell>
          <cell r="F6">
            <v>3</v>
          </cell>
          <cell r="G6">
            <v>4</v>
          </cell>
          <cell r="H6">
            <v>5</v>
          </cell>
          <cell r="I6">
            <v>6</v>
          </cell>
          <cell r="J6">
            <v>7</v>
          </cell>
          <cell r="K6">
            <v>8</v>
          </cell>
          <cell r="L6">
            <v>9</v>
          </cell>
          <cell r="M6">
            <v>10</v>
          </cell>
          <cell r="N6">
            <v>11</v>
          </cell>
          <cell r="O6">
            <v>12</v>
          </cell>
          <cell r="P6">
            <v>13</v>
          </cell>
          <cell r="Q6">
            <v>14</v>
          </cell>
          <cell r="R6">
            <v>15</v>
          </cell>
          <cell r="S6">
            <v>16</v>
          </cell>
          <cell r="T6">
            <v>17</v>
          </cell>
          <cell r="U6">
            <v>18</v>
          </cell>
          <cell r="Y6">
            <v>1</v>
          </cell>
          <cell r="Z6">
            <v>2</v>
          </cell>
          <cell r="AA6">
            <v>3</v>
          </cell>
          <cell r="AB6">
            <v>4</v>
          </cell>
          <cell r="AC6">
            <v>5</v>
          </cell>
          <cell r="AD6">
            <v>6</v>
          </cell>
          <cell r="AE6">
            <v>7</v>
          </cell>
          <cell r="AF6">
            <v>8</v>
          </cell>
          <cell r="AG6">
            <v>9</v>
          </cell>
          <cell r="AH6">
            <v>10</v>
          </cell>
          <cell r="AI6">
            <v>11</v>
          </cell>
          <cell r="AJ6">
            <v>12</v>
          </cell>
          <cell r="AK6">
            <v>13</v>
          </cell>
          <cell r="AL6">
            <v>14</v>
          </cell>
          <cell r="AM6">
            <v>15</v>
          </cell>
          <cell r="AN6">
            <v>16</v>
          </cell>
          <cell r="AO6">
            <v>17</v>
          </cell>
          <cell r="AP6">
            <v>18</v>
          </cell>
        </row>
        <row r="20">
          <cell r="C20">
            <v>26</v>
          </cell>
          <cell r="D20">
            <v>105.1</v>
          </cell>
          <cell r="E20">
            <v>83.3</v>
          </cell>
          <cell r="F20">
            <v>100.8</v>
          </cell>
          <cell r="G20">
            <v>123.6</v>
          </cell>
          <cell r="H20">
            <v>121.9</v>
          </cell>
          <cell r="I20">
            <v>90.6</v>
          </cell>
          <cell r="J20">
            <v>123.4</v>
          </cell>
          <cell r="K20">
            <v>119.5</v>
          </cell>
          <cell r="L20">
            <v>148.1</v>
          </cell>
          <cell r="M20">
            <v>109.3</v>
          </cell>
          <cell r="N20">
            <v>103.6</v>
          </cell>
          <cell r="O20">
            <v>88.8</v>
          </cell>
          <cell r="P20">
            <v>115.1</v>
          </cell>
          <cell r="Q20">
            <v>107</v>
          </cell>
          <cell r="R20">
            <v>109.1</v>
          </cell>
          <cell r="S20">
            <v>92</v>
          </cell>
          <cell r="T20">
            <v>104</v>
          </cell>
          <cell r="U20">
            <v>103.20910973084887</v>
          </cell>
          <cell r="X20">
            <v>26</v>
          </cell>
          <cell r="Y20">
            <v>104.8</v>
          </cell>
          <cell r="Z20">
            <v>65.400000000000006</v>
          </cell>
          <cell r="AA20">
            <v>101.9</v>
          </cell>
          <cell r="AB20">
            <v>127.7</v>
          </cell>
          <cell r="AC20">
            <v>132.80000000000001</v>
          </cell>
          <cell r="AD20">
            <v>92.7</v>
          </cell>
          <cell r="AE20">
            <v>102.6</v>
          </cell>
          <cell r="AF20">
            <v>122.8</v>
          </cell>
          <cell r="AG20">
            <v>113.1</v>
          </cell>
          <cell r="AH20">
            <v>115.4</v>
          </cell>
          <cell r="AI20">
            <v>132.6</v>
          </cell>
          <cell r="AJ20">
            <v>94.9</v>
          </cell>
          <cell r="AK20">
            <v>135.4</v>
          </cell>
          <cell r="AL20">
            <v>106.1</v>
          </cell>
          <cell r="AM20">
            <v>102.6</v>
          </cell>
          <cell r="AN20">
            <v>93.9</v>
          </cell>
          <cell r="AO20">
            <v>105.1</v>
          </cell>
          <cell r="AP20">
            <v>104.45134575569359</v>
          </cell>
        </row>
        <row r="21">
          <cell r="C21">
            <v>27</v>
          </cell>
          <cell r="D21">
            <v>104.5</v>
          </cell>
          <cell r="E21">
            <v>73.900000000000006</v>
          </cell>
          <cell r="F21">
            <v>96</v>
          </cell>
          <cell r="G21">
            <v>113.3</v>
          </cell>
          <cell r="H21">
            <v>113.6</v>
          </cell>
          <cell r="I21">
            <v>88.1</v>
          </cell>
          <cell r="J21">
            <v>120.5</v>
          </cell>
          <cell r="K21">
            <v>113.4</v>
          </cell>
          <cell r="L21">
            <v>117.9</v>
          </cell>
          <cell r="M21">
            <v>112.6</v>
          </cell>
          <cell r="N21">
            <v>101.1</v>
          </cell>
          <cell r="O21">
            <v>87.5</v>
          </cell>
          <cell r="P21">
            <v>131.5</v>
          </cell>
          <cell r="Q21">
            <v>111.9</v>
          </cell>
          <cell r="R21">
            <v>103.4</v>
          </cell>
          <cell r="S21">
            <v>91.3</v>
          </cell>
          <cell r="T21">
            <v>103.2</v>
          </cell>
          <cell r="U21">
            <v>101.63766632548618</v>
          </cell>
          <cell r="X21">
            <v>27</v>
          </cell>
          <cell r="Y21">
            <v>105.1</v>
          </cell>
          <cell r="Z21">
            <v>62.6</v>
          </cell>
          <cell r="AA21">
            <v>98.7</v>
          </cell>
          <cell r="AB21">
            <v>118.2</v>
          </cell>
          <cell r="AC21">
            <v>127.6</v>
          </cell>
          <cell r="AD21">
            <v>98.8</v>
          </cell>
          <cell r="AE21">
            <v>94.2</v>
          </cell>
          <cell r="AF21">
            <v>128.9</v>
          </cell>
          <cell r="AG21">
            <v>106.2</v>
          </cell>
          <cell r="AH21">
            <v>108.9</v>
          </cell>
          <cell r="AI21">
            <v>113</v>
          </cell>
          <cell r="AJ21">
            <v>93.3</v>
          </cell>
          <cell r="AK21">
            <v>137.69999999999999</v>
          </cell>
          <cell r="AL21">
            <v>111.7</v>
          </cell>
          <cell r="AM21">
            <v>106</v>
          </cell>
          <cell r="AN21">
            <v>90.7</v>
          </cell>
          <cell r="AO21">
            <v>104.7</v>
          </cell>
          <cell r="AP21">
            <v>102.04708290685774</v>
          </cell>
        </row>
        <row r="22">
          <cell r="C22">
            <v>28</v>
          </cell>
          <cell r="D22">
            <v>103.5</v>
          </cell>
          <cell r="E22">
            <v>68.3</v>
          </cell>
          <cell r="F22">
            <v>101.1</v>
          </cell>
          <cell r="G22">
            <v>110.9</v>
          </cell>
          <cell r="H22">
            <v>111.5</v>
          </cell>
          <cell r="I22">
            <v>89.2</v>
          </cell>
          <cell r="J22">
            <v>103.7</v>
          </cell>
          <cell r="K22">
            <v>101.1</v>
          </cell>
          <cell r="L22">
            <v>116.4</v>
          </cell>
          <cell r="M22">
            <v>110.9</v>
          </cell>
          <cell r="N22">
            <v>113.2</v>
          </cell>
          <cell r="O22">
            <v>102.1</v>
          </cell>
          <cell r="P22">
            <v>134.6</v>
          </cell>
          <cell r="Q22">
            <v>116.4</v>
          </cell>
          <cell r="R22">
            <v>106.2</v>
          </cell>
          <cell r="S22">
            <v>92.2</v>
          </cell>
          <cell r="T22">
            <v>102.4</v>
          </cell>
          <cell r="U22">
            <v>101.0204081632653</v>
          </cell>
          <cell r="X22">
            <v>28</v>
          </cell>
          <cell r="Y22">
            <v>105.9</v>
          </cell>
          <cell r="Z22">
            <v>62</v>
          </cell>
          <cell r="AA22">
            <v>99.4</v>
          </cell>
          <cell r="AB22">
            <v>127.3</v>
          </cell>
          <cell r="AC22">
            <v>125.9</v>
          </cell>
          <cell r="AD22">
            <v>100.9</v>
          </cell>
          <cell r="AE22">
            <v>95.7</v>
          </cell>
          <cell r="AF22">
            <v>123.2</v>
          </cell>
          <cell r="AG22">
            <v>110.4</v>
          </cell>
          <cell r="AH22">
            <v>116.4</v>
          </cell>
          <cell r="AI22">
            <v>106.4</v>
          </cell>
          <cell r="AJ22">
            <v>90.7</v>
          </cell>
          <cell r="AK22">
            <v>140.19999999999999</v>
          </cell>
          <cell r="AL22">
            <v>114.3</v>
          </cell>
          <cell r="AM22">
            <v>110</v>
          </cell>
          <cell r="AN22">
            <v>87.3</v>
          </cell>
          <cell r="AO22">
            <v>105.1</v>
          </cell>
          <cell r="AP22">
            <v>102.24489795918367</v>
          </cell>
        </row>
        <row r="23">
          <cell r="C23">
            <v>29</v>
          </cell>
          <cell r="D23">
            <v>103.4</v>
          </cell>
          <cell r="E23">
            <v>79.900000000000006</v>
          </cell>
          <cell r="F23">
            <v>98.1</v>
          </cell>
          <cell r="G23">
            <v>105.7</v>
          </cell>
          <cell r="H23">
            <v>115.2</v>
          </cell>
          <cell r="I23">
            <v>95</v>
          </cell>
          <cell r="J23">
            <v>103.7</v>
          </cell>
          <cell r="K23">
            <v>112</v>
          </cell>
          <cell r="L23">
            <v>109.9</v>
          </cell>
          <cell r="M23">
            <v>110.8</v>
          </cell>
          <cell r="N23">
            <v>120.5</v>
          </cell>
          <cell r="O23">
            <v>119.1</v>
          </cell>
          <cell r="P23">
            <v>129.6</v>
          </cell>
          <cell r="Q23">
            <v>108.3</v>
          </cell>
          <cell r="R23">
            <v>104.6</v>
          </cell>
          <cell r="S23">
            <v>89.1</v>
          </cell>
          <cell r="T23">
            <v>103</v>
          </cell>
          <cell r="U23">
            <v>101.82002022244691</v>
          </cell>
          <cell r="X23">
            <v>29</v>
          </cell>
          <cell r="Y23">
            <v>103.3</v>
          </cell>
          <cell r="Z23">
            <v>63.6</v>
          </cell>
          <cell r="AA23">
            <v>98.7</v>
          </cell>
          <cell r="AB23">
            <v>115.7</v>
          </cell>
          <cell r="AC23">
            <v>118.1</v>
          </cell>
          <cell r="AD23">
            <v>107.6</v>
          </cell>
          <cell r="AE23">
            <v>96.1</v>
          </cell>
          <cell r="AF23">
            <v>126.1</v>
          </cell>
          <cell r="AG23">
            <v>84.5</v>
          </cell>
          <cell r="AH23">
            <v>117.5</v>
          </cell>
          <cell r="AI23">
            <v>100.4</v>
          </cell>
          <cell r="AJ23">
            <v>91.4</v>
          </cell>
          <cell r="AK23">
            <v>134.9</v>
          </cell>
          <cell r="AL23">
            <v>106.1</v>
          </cell>
          <cell r="AM23">
            <v>96.6</v>
          </cell>
          <cell r="AN23">
            <v>93.5</v>
          </cell>
          <cell r="AO23">
            <v>103.5</v>
          </cell>
          <cell r="AP23">
            <v>101.21334681496459</v>
          </cell>
        </row>
        <row r="24">
          <cell r="C24">
            <v>30</v>
          </cell>
          <cell r="D24">
            <v>102.9</v>
          </cell>
          <cell r="E24">
            <v>84.1</v>
          </cell>
          <cell r="F24">
            <v>98.2</v>
          </cell>
          <cell r="G24">
            <v>106</v>
          </cell>
          <cell r="H24">
            <v>103.2</v>
          </cell>
          <cell r="I24">
            <v>103.4</v>
          </cell>
          <cell r="J24">
            <v>110.6</v>
          </cell>
          <cell r="K24">
            <v>107.4</v>
          </cell>
          <cell r="L24">
            <v>133.5</v>
          </cell>
          <cell r="M24">
            <v>106.7</v>
          </cell>
          <cell r="N24">
            <v>98.6</v>
          </cell>
          <cell r="O24">
            <v>100.5</v>
          </cell>
          <cell r="P24">
            <v>124.9</v>
          </cell>
          <cell r="Q24">
            <v>101.3</v>
          </cell>
          <cell r="R24">
            <v>94.2</v>
          </cell>
          <cell r="S24">
            <v>97.3</v>
          </cell>
          <cell r="T24">
            <v>102.3</v>
          </cell>
          <cell r="U24">
            <v>102.4</v>
          </cell>
          <cell r="X24">
            <v>30</v>
          </cell>
          <cell r="Y24">
            <v>98.9</v>
          </cell>
          <cell r="Z24">
            <v>67.3</v>
          </cell>
          <cell r="AA24">
            <v>96.1</v>
          </cell>
          <cell r="AB24">
            <v>122.3</v>
          </cell>
          <cell r="AC24">
            <v>113.7</v>
          </cell>
          <cell r="AD24">
            <v>100.1</v>
          </cell>
          <cell r="AE24">
            <v>87</v>
          </cell>
          <cell r="AF24">
            <v>115.7</v>
          </cell>
          <cell r="AG24">
            <v>83</v>
          </cell>
          <cell r="AH24">
            <v>126.7</v>
          </cell>
          <cell r="AI24">
            <v>94.9</v>
          </cell>
          <cell r="AJ24">
            <v>88.9</v>
          </cell>
          <cell r="AK24">
            <v>130.1</v>
          </cell>
          <cell r="AL24">
            <v>98.7</v>
          </cell>
          <cell r="AM24">
            <v>87.3</v>
          </cell>
          <cell r="AN24">
            <v>101.7</v>
          </cell>
          <cell r="AO24">
            <v>98.9</v>
          </cell>
          <cell r="AP24">
            <v>98.2</v>
          </cell>
        </row>
        <row r="25">
          <cell r="C25">
            <v>1</v>
          </cell>
          <cell r="D25">
            <v>100.6</v>
          </cell>
          <cell r="E25">
            <v>103.7</v>
          </cell>
          <cell r="F25">
            <v>98.6</v>
          </cell>
          <cell r="G25">
            <v>108.5</v>
          </cell>
          <cell r="H25">
            <v>102.1</v>
          </cell>
          <cell r="I25">
            <v>95.7</v>
          </cell>
          <cell r="J25">
            <v>101.8</v>
          </cell>
          <cell r="K25">
            <v>104</v>
          </cell>
          <cell r="L25">
            <v>129.5</v>
          </cell>
          <cell r="M25">
            <v>101.5</v>
          </cell>
          <cell r="N25">
            <v>97</v>
          </cell>
          <cell r="O25">
            <v>84.2</v>
          </cell>
          <cell r="P25">
            <v>98.6</v>
          </cell>
          <cell r="Q25">
            <v>100.5</v>
          </cell>
          <cell r="R25">
            <v>121.7</v>
          </cell>
          <cell r="S25">
            <v>98.1</v>
          </cell>
          <cell r="T25">
            <v>101.3</v>
          </cell>
          <cell r="U25">
            <v>101.3</v>
          </cell>
          <cell r="X25">
            <v>1</v>
          </cell>
          <cell r="Y25">
            <v>97.7</v>
          </cell>
          <cell r="Z25">
            <v>97.7</v>
          </cell>
          <cell r="AA25">
            <v>97.7</v>
          </cell>
          <cell r="AB25">
            <v>115.3</v>
          </cell>
          <cell r="AC25">
            <v>96.4</v>
          </cell>
          <cell r="AD25">
            <v>95.9</v>
          </cell>
          <cell r="AE25">
            <v>90.1</v>
          </cell>
          <cell r="AF25">
            <v>81.8</v>
          </cell>
          <cell r="AG25">
            <v>94.2</v>
          </cell>
          <cell r="AH25">
            <v>115</v>
          </cell>
          <cell r="AI25">
            <v>105</v>
          </cell>
          <cell r="AJ25">
            <v>90.5</v>
          </cell>
          <cell r="AK25">
            <v>99.4</v>
          </cell>
          <cell r="AL25">
            <v>97</v>
          </cell>
          <cell r="AM25">
            <v>124.4</v>
          </cell>
          <cell r="AN25">
            <v>94.6</v>
          </cell>
          <cell r="AO25">
            <v>99.6</v>
          </cell>
          <cell r="AP25">
            <v>99.5</v>
          </cell>
        </row>
        <row r="26">
          <cell r="C26">
            <v>2</v>
          </cell>
          <cell r="D26">
            <v>100</v>
          </cell>
          <cell r="E26">
            <v>100</v>
          </cell>
          <cell r="F26">
            <v>100</v>
          </cell>
          <cell r="G26">
            <v>100</v>
          </cell>
          <cell r="H26">
            <v>100</v>
          </cell>
          <cell r="I26">
            <v>100</v>
          </cell>
          <cell r="J26">
            <v>100</v>
          </cell>
          <cell r="K26">
            <v>100</v>
          </cell>
          <cell r="L26">
            <v>100</v>
          </cell>
          <cell r="M26">
            <v>100</v>
          </cell>
          <cell r="N26">
            <v>100</v>
          </cell>
          <cell r="O26">
            <v>100</v>
          </cell>
          <cell r="P26">
            <v>100</v>
          </cell>
          <cell r="Q26">
            <v>100</v>
          </cell>
          <cell r="R26">
            <v>100</v>
          </cell>
          <cell r="S26">
            <v>100</v>
          </cell>
          <cell r="T26">
            <v>100</v>
          </cell>
          <cell r="U26">
            <v>100</v>
          </cell>
          <cell r="X26">
            <v>2</v>
          </cell>
          <cell r="Y26">
            <v>100</v>
          </cell>
          <cell r="Z26">
            <v>100</v>
          </cell>
          <cell r="AA26">
            <v>100</v>
          </cell>
          <cell r="AB26">
            <v>100</v>
          </cell>
          <cell r="AC26">
            <v>100</v>
          </cell>
          <cell r="AD26">
            <v>100</v>
          </cell>
          <cell r="AE26">
            <v>100</v>
          </cell>
          <cell r="AF26">
            <v>100</v>
          </cell>
          <cell r="AG26">
            <v>100</v>
          </cell>
          <cell r="AH26">
            <v>100</v>
          </cell>
          <cell r="AI26">
            <v>100</v>
          </cell>
          <cell r="AJ26">
            <v>100</v>
          </cell>
          <cell r="AK26">
            <v>100</v>
          </cell>
          <cell r="AL26">
            <v>100</v>
          </cell>
          <cell r="AM26">
            <v>100</v>
          </cell>
          <cell r="AN26">
            <v>100</v>
          </cell>
          <cell r="AO26">
            <v>100</v>
          </cell>
          <cell r="AP26">
            <v>100</v>
          </cell>
        </row>
        <row r="27">
          <cell r="C27">
            <v>3</v>
          </cell>
          <cell r="D27">
            <v>103.5</v>
          </cell>
          <cell r="E27">
            <v>100.7</v>
          </cell>
          <cell r="F27">
            <v>104.7</v>
          </cell>
          <cell r="G27">
            <v>111.1</v>
          </cell>
          <cell r="H27">
            <v>135.4</v>
          </cell>
          <cell r="I27">
            <v>101.9</v>
          </cell>
          <cell r="J27">
            <v>105.6</v>
          </cell>
          <cell r="K27">
            <v>107.1</v>
          </cell>
          <cell r="L27">
            <v>143.69999999999999</v>
          </cell>
          <cell r="M27">
            <v>98.5</v>
          </cell>
          <cell r="N27">
            <v>101.3</v>
          </cell>
          <cell r="O27">
            <v>120</v>
          </cell>
          <cell r="P27">
            <v>107.1</v>
          </cell>
          <cell r="Q27">
            <v>95</v>
          </cell>
          <cell r="R27">
            <v>101</v>
          </cell>
          <cell r="S27">
            <v>100.9</v>
          </cell>
          <cell r="T27">
            <v>102.7</v>
          </cell>
          <cell r="U27">
            <v>102.71</v>
          </cell>
          <cell r="X27">
            <v>3</v>
          </cell>
          <cell r="Y27">
            <v>100.1</v>
          </cell>
          <cell r="Z27">
            <v>100.2</v>
          </cell>
          <cell r="AA27">
            <v>103.4</v>
          </cell>
          <cell r="AB27">
            <v>117.3</v>
          </cell>
          <cell r="AC27">
            <v>143.80000000000001</v>
          </cell>
          <cell r="AD27">
            <v>101.8</v>
          </cell>
          <cell r="AE27">
            <v>95.6</v>
          </cell>
          <cell r="AF27">
            <v>98.2</v>
          </cell>
          <cell r="AG27">
            <v>91.3</v>
          </cell>
          <cell r="AH27">
            <v>118.6</v>
          </cell>
          <cell r="AI27">
            <v>90.9</v>
          </cell>
          <cell r="AJ27">
            <v>115.7</v>
          </cell>
          <cell r="AK27">
            <v>114.5</v>
          </cell>
          <cell r="AL27">
            <v>91</v>
          </cell>
          <cell r="AM27">
            <v>94.7</v>
          </cell>
          <cell r="AN27">
            <v>103.4</v>
          </cell>
          <cell r="AO27">
            <v>101</v>
          </cell>
          <cell r="AP27">
            <v>99.899000000000001</v>
          </cell>
        </row>
        <row r="28">
          <cell r="C28">
            <v>4</v>
          </cell>
          <cell r="D28">
            <v>101.9</v>
          </cell>
          <cell r="E28">
            <v>92.9</v>
          </cell>
          <cell r="F28">
            <v>111.2</v>
          </cell>
          <cell r="G28">
            <v>116.4</v>
          </cell>
          <cell r="H28">
            <v>149.30000000000001</v>
          </cell>
          <cell r="I28">
            <v>92.6</v>
          </cell>
          <cell r="J28">
            <v>105.7</v>
          </cell>
          <cell r="K28">
            <v>91.8</v>
          </cell>
          <cell r="L28">
            <v>123.1</v>
          </cell>
          <cell r="M28">
            <v>95</v>
          </cell>
          <cell r="N28">
            <v>108.1</v>
          </cell>
          <cell r="O28">
            <v>94</v>
          </cell>
          <cell r="P28">
            <v>110.5</v>
          </cell>
          <cell r="Q28">
            <v>95.9</v>
          </cell>
          <cell r="R28">
            <v>97.8</v>
          </cell>
          <cell r="S28">
            <v>88.4</v>
          </cell>
          <cell r="T28">
            <v>101.1</v>
          </cell>
          <cell r="U28">
            <v>100.6</v>
          </cell>
          <cell r="X28">
            <v>4</v>
          </cell>
          <cell r="Y28">
            <v>100.8</v>
          </cell>
          <cell r="Z28">
            <v>88.2</v>
          </cell>
          <cell r="AA28">
            <v>110.9</v>
          </cell>
          <cell r="AB28">
            <v>110.7</v>
          </cell>
          <cell r="AC28">
            <v>164.9</v>
          </cell>
          <cell r="AD28">
            <v>93.8</v>
          </cell>
          <cell r="AE28">
            <v>86.3</v>
          </cell>
          <cell r="AF28">
            <v>110.7</v>
          </cell>
          <cell r="AG28">
            <v>121</v>
          </cell>
          <cell r="AH28">
            <v>117.7</v>
          </cell>
          <cell r="AI28">
            <v>88.3</v>
          </cell>
          <cell r="AJ28">
            <v>80.5</v>
          </cell>
          <cell r="AK28">
            <v>124.7</v>
          </cell>
          <cell r="AL28">
            <v>90.6</v>
          </cell>
          <cell r="AM28">
            <v>89.4</v>
          </cell>
          <cell r="AN28">
            <v>100</v>
          </cell>
          <cell r="AO28">
            <v>100.4</v>
          </cell>
          <cell r="AP28">
            <v>98.9</v>
          </cell>
        </row>
        <row r="29">
          <cell r="C29">
            <v>5</v>
          </cell>
          <cell r="D29">
            <v>97.1</v>
          </cell>
          <cell r="E29">
            <v>86.5</v>
          </cell>
          <cell r="F29">
            <v>103.3</v>
          </cell>
          <cell r="G29">
            <v>119.1</v>
          </cell>
          <cell r="H29">
            <v>138.9</v>
          </cell>
          <cell r="I29">
            <v>86.4</v>
          </cell>
          <cell r="J29">
            <v>101.4</v>
          </cell>
          <cell r="K29">
            <v>102.4</v>
          </cell>
          <cell r="L29">
            <v>98.3</v>
          </cell>
          <cell r="M29">
            <v>99.8</v>
          </cell>
          <cell r="N29">
            <v>85.5</v>
          </cell>
          <cell r="O29">
            <v>102.9</v>
          </cell>
          <cell r="P29">
            <v>109.7</v>
          </cell>
          <cell r="Q29">
            <v>92.5</v>
          </cell>
          <cell r="R29">
            <v>92.7</v>
          </cell>
          <cell r="S29">
            <v>87.9</v>
          </cell>
          <cell r="T29">
            <v>96.5</v>
          </cell>
          <cell r="U29">
            <v>96.6</v>
          </cell>
          <cell r="X29">
            <v>5</v>
          </cell>
          <cell r="Y29">
            <v>96.2</v>
          </cell>
          <cell r="Z29">
            <v>72</v>
          </cell>
          <cell r="AA29">
            <v>105</v>
          </cell>
          <cell r="AB29">
            <v>118.2</v>
          </cell>
          <cell r="AC29">
            <v>150.69999999999999</v>
          </cell>
          <cell r="AD29">
            <v>84.3</v>
          </cell>
          <cell r="AE29">
            <v>86.8</v>
          </cell>
          <cell r="AF29" t="str">
            <v>x</v>
          </cell>
          <cell r="AG29">
            <v>121.9</v>
          </cell>
          <cell r="AH29">
            <v>124.4</v>
          </cell>
          <cell r="AI29">
            <v>91.2</v>
          </cell>
          <cell r="AJ29">
            <v>100.9</v>
          </cell>
          <cell r="AK29">
            <v>118.1</v>
          </cell>
          <cell r="AL29">
            <v>86.7</v>
          </cell>
          <cell r="AM29">
            <v>91</v>
          </cell>
          <cell r="AN29">
            <v>91.4</v>
          </cell>
          <cell r="AO29">
            <v>95.8</v>
          </cell>
          <cell r="AP29">
            <v>95.6</v>
          </cell>
        </row>
      </sheetData>
      <sheetData sheetId="9">
        <row r="6">
          <cell r="D6">
            <v>1</v>
          </cell>
          <cell r="E6">
            <v>2</v>
          </cell>
          <cell r="F6">
            <v>3</v>
          </cell>
          <cell r="G6">
            <v>4</v>
          </cell>
          <cell r="H6">
            <v>5</v>
          </cell>
          <cell r="I6">
            <v>6</v>
          </cell>
          <cell r="J6">
            <v>7</v>
          </cell>
          <cell r="K6">
            <v>8</v>
          </cell>
          <cell r="L6">
            <v>9</v>
          </cell>
          <cell r="M6">
            <v>10</v>
          </cell>
          <cell r="N6">
            <v>11</v>
          </cell>
          <cell r="O6">
            <v>12</v>
          </cell>
          <cell r="P6">
            <v>13</v>
          </cell>
          <cell r="Q6">
            <v>14</v>
          </cell>
          <cell r="R6">
            <v>15</v>
          </cell>
          <cell r="S6">
            <v>16</v>
          </cell>
          <cell r="T6">
            <v>17</v>
          </cell>
          <cell r="U6">
            <v>18</v>
          </cell>
          <cell r="Y6">
            <v>1</v>
          </cell>
          <cell r="Z6">
            <v>2</v>
          </cell>
          <cell r="AA6">
            <v>3</v>
          </cell>
          <cell r="AB6">
            <v>4</v>
          </cell>
          <cell r="AC6">
            <v>5</v>
          </cell>
          <cell r="AD6">
            <v>6</v>
          </cell>
          <cell r="AE6">
            <v>7</v>
          </cell>
          <cell r="AF6">
            <v>8</v>
          </cell>
          <cell r="AG6">
            <v>9</v>
          </cell>
          <cell r="AH6">
            <v>10</v>
          </cell>
          <cell r="AI6">
            <v>11</v>
          </cell>
          <cell r="AJ6">
            <v>12</v>
          </cell>
          <cell r="AK6">
            <v>13</v>
          </cell>
          <cell r="AL6">
            <v>14</v>
          </cell>
          <cell r="AM6">
            <v>15</v>
          </cell>
          <cell r="AN6">
            <v>16</v>
          </cell>
          <cell r="AO6">
            <v>17</v>
          </cell>
          <cell r="AP6">
            <v>18</v>
          </cell>
        </row>
        <row r="20">
          <cell r="C20">
            <v>26</v>
          </cell>
          <cell r="D20">
            <v>106.5</v>
          </cell>
          <cell r="E20">
            <v>109.4</v>
          </cell>
          <cell r="F20">
            <v>108.6</v>
          </cell>
          <cell r="G20">
            <v>100.8</v>
          </cell>
          <cell r="H20">
            <v>116.5</v>
          </cell>
          <cell r="I20">
            <v>104.4</v>
          </cell>
          <cell r="J20">
            <v>107.9</v>
          </cell>
          <cell r="K20">
            <v>100.2</v>
          </cell>
          <cell r="L20">
            <v>131.5</v>
          </cell>
          <cell r="M20">
            <v>104.1</v>
          </cell>
          <cell r="N20">
            <v>110.9</v>
          </cell>
          <cell r="O20">
            <v>109.9</v>
          </cell>
          <cell r="P20">
            <v>103.2</v>
          </cell>
          <cell r="Q20">
            <v>102.1</v>
          </cell>
          <cell r="R20">
            <v>100.7</v>
          </cell>
          <cell r="S20">
            <v>107</v>
          </cell>
          <cell r="T20">
            <v>125.7</v>
          </cell>
          <cell r="U20">
            <v>123.5</v>
          </cell>
          <cell r="X20">
            <v>26</v>
          </cell>
          <cell r="Y20">
            <v>106.2</v>
          </cell>
          <cell r="Z20">
            <v>104</v>
          </cell>
          <cell r="AA20">
            <v>108.5</v>
          </cell>
          <cell r="AB20">
            <v>99.9</v>
          </cell>
          <cell r="AC20">
            <v>119.1</v>
          </cell>
          <cell r="AD20">
            <v>104.6</v>
          </cell>
          <cell r="AE20">
            <v>108.2</v>
          </cell>
          <cell r="AF20">
            <v>104.8</v>
          </cell>
          <cell r="AG20">
            <v>107.1</v>
          </cell>
          <cell r="AH20">
            <v>103.3</v>
          </cell>
          <cell r="AI20">
            <v>130.5</v>
          </cell>
          <cell r="AJ20">
            <v>113.2</v>
          </cell>
          <cell r="AK20">
            <v>108.8</v>
          </cell>
          <cell r="AL20">
            <v>97.4</v>
          </cell>
          <cell r="AM20">
            <v>100.9</v>
          </cell>
          <cell r="AN20">
            <v>109.6</v>
          </cell>
          <cell r="AO20">
            <v>132</v>
          </cell>
          <cell r="AP20">
            <v>123.6</v>
          </cell>
        </row>
        <row r="21">
          <cell r="C21">
            <v>27</v>
          </cell>
          <cell r="D21">
            <v>107.6</v>
          </cell>
          <cell r="E21">
            <v>104.3</v>
          </cell>
          <cell r="F21">
            <v>104.4</v>
          </cell>
          <cell r="G21">
            <v>102.6</v>
          </cell>
          <cell r="H21">
            <v>100</v>
          </cell>
          <cell r="I21">
            <v>100.7</v>
          </cell>
          <cell r="J21">
            <v>113.4</v>
          </cell>
          <cell r="K21">
            <v>100.6</v>
          </cell>
          <cell r="L21">
            <v>127.1</v>
          </cell>
          <cell r="M21">
            <v>116.4</v>
          </cell>
          <cell r="N21">
            <v>112.4</v>
          </cell>
          <cell r="O21">
            <v>109.5</v>
          </cell>
          <cell r="P21">
            <v>107.2</v>
          </cell>
          <cell r="Q21">
            <v>107</v>
          </cell>
          <cell r="R21">
            <v>100.3</v>
          </cell>
          <cell r="S21">
            <v>109.3</v>
          </cell>
          <cell r="T21">
            <v>127.6</v>
          </cell>
          <cell r="U21">
            <v>117.6</v>
          </cell>
          <cell r="X21">
            <v>27</v>
          </cell>
          <cell r="Y21">
            <v>106.2</v>
          </cell>
          <cell r="Z21">
            <v>108.1</v>
          </cell>
          <cell r="AA21">
            <v>105.3</v>
          </cell>
          <cell r="AB21">
            <v>101.3</v>
          </cell>
          <cell r="AC21">
            <v>110.1</v>
          </cell>
          <cell r="AD21">
            <v>104.5</v>
          </cell>
          <cell r="AE21">
            <v>107</v>
          </cell>
          <cell r="AF21">
            <v>105.2</v>
          </cell>
          <cell r="AG21">
            <v>107.5</v>
          </cell>
          <cell r="AH21">
            <v>103.2</v>
          </cell>
          <cell r="AI21">
            <v>124</v>
          </cell>
          <cell r="AJ21">
            <v>111.5</v>
          </cell>
          <cell r="AK21">
            <v>108.7</v>
          </cell>
          <cell r="AL21">
            <v>102.5</v>
          </cell>
          <cell r="AM21">
            <v>100.6</v>
          </cell>
          <cell r="AN21">
            <v>111.1</v>
          </cell>
          <cell r="AO21">
            <v>132.69999999999999</v>
          </cell>
          <cell r="AP21">
            <v>122.5</v>
          </cell>
        </row>
        <row r="22">
          <cell r="C22">
            <v>28</v>
          </cell>
          <cell r="D22">
            <v>105.7</v>
          </cell>
          <cell r="E22">
            <v>98</v>
          </cell>
          <cell r="F22">
            <v>107.7</v>
          </cell>
          <cell r="G22">
            <v>105.4</v>
          </cell>
          <cell r="H22">
            <v>110.1</v>
          </cell>
          <cell r="I22">
            <v>95.1</v>
          </cell>
          <cell r="J22">
            <v>105.6</v>
          </cell>
          <cell r="K22">
            <v>98.8</v>
          </cell>
          <cell r="L22">
            <v>121.2</v>
          </cell>
          <cell r="M22">
            <v>105.3</v>
          </cell>
          <cell r="N22">
            <v>130.30000000000001</v>
          </cell>
          <cell r="O22">
            <v>114.7</v>
          </cell>
          <cell r="P22">
            <v>106.1</v>
          </cell>
          <cell r="Q22">
            <v>103.6</v>
          </cell>
          <cell r="R22">
            <v>98.7</v>
          </cell>
          <cell r="S22">
            <v>109.7</v>
          </cell>
          <cell r="T22">
            <v>120.4</v>
          </cell>
          <cell r="U22">
            <v>132.9</v>
          </cell>
          <cell r="X22">
            <v>28</v>
          </cell>
          <cell r="Y22">
            <v>104.9</v>
          </cell>
          <cell r="Z22">
            <v>104.5</v>
          </cell>
          <cell r="AA22">
            <v>105.4</v>
          </cell>
          <cell r="AB22">
            <v>104.7</v>
          </cell>
          <cell r="AC22">
            <v>117.4</v>
          </cell>
          <cell r="AD22">
            <v>102.4</v>
          </cell>
          <cell r="AE22">
            <v>107.7</v>
          </cell>
          <cell r="AF22">
            <v>105.1</v>
          </cell>
          <cell r="AG22">
            <v>107.2</v>
          </cell>
          <cell r="AH22">
            <v>103.7</v>
          </cell>
          <cell r="AI22">
            <v>117.9</v>
          </cell>
          <cell r="AJ22">
            <v>108</v>
          </cell>
          <cell r="AK22">
            <v>106.9</v>
          </cell>
          <cell r="AL22">
            <v>98.8</v>
          </cell>
          <cell r="AM22">
            <v>102.3</v>
          </cell>
          <cell r="AN22">
            <v>110.5</v>
          </cell>
          <cell r="AO22">
            <v>131.80000000000001</v>
          </cell>
          <cell r="AP22">
            <v>123.1</v>
          </cell>
        </row>
        <row r="23">
          <cell r="C23">
            <v>29</v>
          </cell>
          <cell r="D23">
            <v>104.1</v>
          </cell>
          <cell r="E23">
            <v>105</v>
          </cell>
          <cell r="F23">
            <v>107.6</v>
          </cell>
          <cell r="G23">
            <v>102.1</v>
          </cell>
          <cell r="H23">
            <v>116.6</v>
          </cell>
          <cell r="I23">
            <v>98.6</v>
          </cell>
          <cell r="J23">
            <v>102.3</v>
          </cell>
          <cell r="K23">
            <v>95.1</v>
          </cell>
          <cell r="L23">
            <v>122.4</v>
          </cell>
          <cell r="M23">
            <v>101.4</v>
          </cell>
          <cell r="N23">
            <v>135.1</v>
          </cell>
          <cell r="O23">
            <v>109.1</v>
          </cell>
          <cell r="P23">
            <v>108.2</v>
          </cell>
          <cell r="Q23">
            <v>96.1</v>
          </cell>
          <cell r="R23">
            <v>98.1</v>
          </cell>
          <cell r="S23">
            <v>103.9</v>
          </cell>
          <cell r="T23">
            <v>122.9</v>
          </cell>
          <cell r="U23">
            <v>133.5</v>
          </cell>
          <cell r="X23">
            <v>29</v>
          </cell>
          <cell r="Y23">
            <v>102.5</v>
          </cell>
          <cell r="Z23">
            <v>105.5</v>
          </cell>
          <cell r="AA23">
            <v>106.6</v>
          </cell>
          <cell r="AB23">
            <v>98.2</v>
          </cell>
          <cell r="AC23">
            <v>113.8</v>
          </cell>
          <cell r="AD23">
            <v>102.2</v>
          </cell>
          <cell r="AE23">
            <v>107.2</v>
          </cell>
          <cell r="AF23">
            <v>104.2</v>
          </cell>
          <cell r="AG23">
            <v>102.9</v>
          </cell>
          <cell r="AH23">
            <v>101.8</v>
          </cell>
          <cell r="AI23">
            <v>113.1</v>
          </cell>
          <cell r="AJ23">
            <v>107</v>
          </cell>
          <cell r="AK23">
            <v>109.4</v>
          </cell>
          <cell r="AL23">
            <v>90</v>
          </cell>
          <cell r="AM23">
            <v>97.3</v>
          </cell>
          <cell r="AN23">
            <v>109.9</v>
          </cell>
          <cell r="AO23">
            <v>131.4</v>
          </cell>
          <cell r="AP23">
            <v>135.6</v>
          </cell>
        </row>
        <row r="24">
          <cell r="C24">
            <v>30</v>
          </cell>
          <cell r="D24">
            <v>103.4</v>
          </cell>
          <cell r="E24">
            <v>103.9</v>
          </cell>
          <cell r="F24">
            <v>106.9</v>
          </cell>
          <cell r="G24">
            <v>102.2</v>
          </cell>
          <cell r="H24">
            <v>112.2</v>
          </cell>
          <cell r="I24">
            <v>96.5</v>
          </cell>
          <cell r="J24">
            <v>104</v>
          </cell>
          <cell r="K24">
            <v>95.4</v>
          </cell>
          <cell r="L24">
            <v>125.7</v>
          </cell>
          <cell r="M24">
            <v>104.1</v>
          </cell>
          <cell r="N24">
            <v>109.3</v>
          </cell>
          <cell r="O24">
            <v>102</v>
          </cell>
          <cell r="P24">
            <v>111.9</v>
          </cell>
          <cell r="Q24">
            <v>99.2</v>
          </cell>
          <cell r="R24">
            <v>99.1</v>
          </cell>
          <cell r="S24">
            <v>103.4</v>
          </cell>
          <cell r="T24">
            <v>106.9</v>
          </cell>
          <cell r="U24">
            <v>130.5</v>
          </cell>
          <cell r="X24">
            <v>30</v>
          </cell>
          <cell r="Y24">
            <v>101.7</v>
          </cell>
          <cell r="Z24">
            <v>99.6</v>
          </cell>
          <cell r="AA24">
            <v>105.7</v>
          </cell>
          <cell r="AB24">
            <v>104</v>
          </cell>
          <cell r="AC24">
            <v>112.9</v>
          </cell>
          <cell r="AD24">
            <v>101.2</v>
          </cell>
          <cell r="AE24">
            <v>99.4</v>
          </cell>
          <cell r="AF24">
            <v>101.7</v>
          </cell>
          <cell r="AG24">
            <v>98.5</v>
          </cell>
          <cell r="AH24">
            <v>106</v>
          </cell>
          <cell r="AI24">
            <v>101.2</v>
          </cell>
          <cell r="AJ24">
            <v>102.1</v>
          </cell>
          <cell r="AK24">
            <v>110</v>
          </cell>
          <cell r="AL24">
            <v>95.5</v>
          </cell>
          <cell r="AM24">
            <v>98.8</v>
          </cell>
          <cell r="AN24">
            <v>107.3</v>
          </cell>
          <cell r="AO24">
            <v>120.7</v>
          </cell>
          <cell r="AP24">
            <v>133.5</v>
          </cell>
        </row>
        <row r="25">
          <cell r="C25">
            <v>1</v>
          </cell>
          <cell r="D25">
            <v>100.8</v>
          </cell>
          <cell r="E25">
            <v>106.5</v>
          </cell>
          <cell r="F25">
            <v>103.3</v>
          </cell>
          <cell r="G25">
            <v>99.1</v>
          </cell>
          <cell r="H25">
            <v>104.9</v>
          </cell>
          <cell r="I25">
            <v>94.3</v>
          </cell>
          <cell r="J25">
            <v>98</v>
          </cell>
          <cell r="K25">
            <v>96.2</v>
          </cell>
          <cell r="L25">
            <v>123</v>
          </cell>
          <cell r="M25">
            <v>105.9</v>
          </cell>
          <cell r="N25">
            <v>104</v>
          </cell>
          <cell r="O25">
            <v>88.5</v>
          </cell>
          <cell r="P25">
            <v>97.5</v>
          </cell>
          <cell r="Q25">
            <v>103.5</v>
          </cell>
          <cell r="R25">
            <v>96.2</v>
          </cell>
          <cell r="S25">
            <v>101</v>
          </cell>
          <cell r="T25">
            <v>106.8</v>
          </cell>
          <cell r="U25">
            <v>114.6</v>
          </cell>
          <cell r="X25">
            <v>1</v>
          </cell>
          <cell r="Y25">
            <v>101.2</v>
          </cell>
          <cell r="Z25">
            <v>97.6</v>
          </cell>
          <cell r="AA25">
            <v>102.8</v>
          </cell>
          <cell r="AB25">
            <v>100.2</v>
          </cell>
          <cell r="AC25">
            <v>101.4</v>
          </cell>
          <cell r="AD25">
            <v>99.3</v>
          </cell>
          <cell r="AE25">
            <v>98.6</v>
          </cell>
          <cell r="AF25">
            <v>91.8</v>
          </cell>
          <cell r="AG25">
            <v>102.3</v>
          </cell>
          <cell r="AH25">
            <v>103.6</v>
          </cell>
          <cell r="AI25">
            <v>115.8</v>
          </cell>
          <cell r="AJ25">
            <v>90.7</v>
          </cell>
          <cell r="AK25">
            <v>104.1</v>
          </cell>
          <cell r="AL25">
            <v>100.2</v>
          </cell>
          <cell r="AM25">
            <v>95.2</v>
          </cell>
          <cell r="AN25">
            <v>103.7</v>
          </cell>
          <cell r="AO25">
            <v>110.8</v>
          </cell>
          <cell r="AP25">
            <v>113.7</v>
          </cell>
        </row>
        <row r="26">
          <cell r="C26">
            <v>2</v>
          </cell>
          <cell r="D26">
            <v>100</v>
          </cell>
          <cell r="E26">
            <v>100</v>
          </cell>
          <cell r="F26">
            <v>100</v>
          </cell>
          <cell r="G26">
            <v>100</v>
          </cell>
          <cell r="H26">
            <v>100</v>
          </cell>
          <cell r="I26">
            <v>100</v>
          </cell>
          <cell r="J26">
            <v>100</v>
          </cell>
          <cell r="K26">
            <v>100</v>
          </cell>
          <cell r="L26">
            <v>100</v>
          </cell>
          <cell r="M26">
            <v>100</v>
          </cell>
          <cell r="N26">
            <v>100</v>
          </cell>
          <cell r="O26">
            <v>100</v>
          </cell>
          <cell r="P26">
            <v>100</v>
          </cell>
          <cell r="Q26">
            <v>100</v>
          </cell>
          <cell r="R26">
            <v>100</v>
          </cell>
          <cell r="S26">
            <v>100</v>
          </cell>
          <cell r="T26">
            <v>100</v>
          </cell>
          <cell r="U26">
            <v>100</v>
          </cell>
          <cell r="X26">
            <v>2</v>
          </cell>
          <cell r="Y26">
            <v>100</v>
          </cell>
          <cell r="Z26">
            <v>100</v>
          </cell>
          <cell r="AA26">
            <v>100</v>
          </cell>
          <cell r="AB26">
            <v>100</v>
          </cell>
          <cell r="AC26">
            <v>100</v>
          </cell>
          <cell r="AD26">
            <v>100</v>
          </cell>
          <cell r="AE26">
            <v>100</v>
          </cell>
          <cell r="AF26">
            <v>100</v>
          </cell>
          <cell r="AG26">
            <v>100</v>
          </cell>
          <cell r="AH26">
            <v>100</v>
          </cell>
          <cell r="AI26">
            <v>100</v>
          </cell>
          <cell r="AJ26">
            <v>100</v>
          </cell>
          <cell r="AK26">
            <v>100</v>
          </cell>
          <cell r="AL26">
            <v>100</v>
          </cell>
          <cell r="AM26">
            <v>100</v>
          </cell>
          <cell r="AN26">
            <v>100</v>
          </cell>
          <cell r="AO26">
            <v>100</v>
          </cell>
          <cell r="AP26">
            <v>100</v>
          </cell>
        </row>
        <row r="27">
          <cell r="C27">
            <v>3</v>
          </cell>
          <cell r="D27">
            <v>100.5</v>
          </cell>
          <cell r="E27">
            <v>102.7</v>
          </cell>
          <cell r="F27">
            <v>102.4</v>
          </cell>
          <cell r="G27">
            <v>102.2</v>
          </cell>
          <cell r="H27">
            <v>102.3</v>
          </cell>
          <cell r="I27">
            <v>96.1</v>
          </cell>
          <cell r="J27">
            <v>97.1</v>
          </cell>
          <cell r="K27">
            <v>99</v>
          </cell>
          <cell r="L27">
            <v>129</v>
          </cell>
          <cell r="M27">
            <v>98.7</v>
          </cell>
          <cell r="N27">
            <v>104.5</v>
          </cell>
          <cell r="O27">
            <v>118.6</v>
          </cell>
          <cell r="P27">
            <v>106.9</v>
          </cell>
          <cell r="Q27">
            <v>96.9</v>
          </cell>
          <cell r="R27">
            <v>98.3</v>
          </cell>
          <cell r="S27">
            <v>97.8</v>
          </cell>
          <cell r="T27">
            <v>101.6</v>
          </cell>
          <cell r="U27">
            <v>125.4</v>
          </cell>
          <cell r="X27">
            <v>3</v>
          </cell>
          <cell r="Y27">
            <v>100.7</v>
          </cell>
          <cell r="Z27">
            <v>104.8</v>
          </cell>
          <cell r="AA27">
            <v>102.2</v>
          </cell>
          <cell r="AB27">
            <v>95.2</v>
          </cell>
          <cell r="AC27">
            <v>103.3</v>
          </cell>
          <cell r="AD27">
            <v>100</v>
          </cell>
          <cell r="AE27">
            <v>103.2</v>
          </cell>
          <cell r="AF27">
            <v>99.4</v>
          </cell>
          <cell r="AG27">
            <v>94.6</v>
          </cell>
          <cell r="AH27">
            <v>101.7</v>
          </cell>
          <cell r="AI27">
            <v>88</v>
          </cell>
          <cell r="AJ27">
            <v>114.2</v>
          </cell>
          <cell r="AK27">
            <v>110.7</v>
          </cell>
          <cell r="AL27">
            <v>95.8</v>
          </cell>
          <cell r="AM27">
            <v>100.7</v>
          </cell>
          <cell r="AN27">
            <v>101.4</v>
          </cell>
          <cell r="AO27">
            <v>116</v>
          </cell>
          <cell r="AP27">
            <v>122.9</v>
          </cell>
        </row>
        <row r="28">
          <cell r="C28">
            <v>4</v>
          </cell>
          <cell r="D28">
            <v>100.3</v>
          </cell>
          <cell r="E28">
            <v>101.3</v>
          </cell>
          <cell r="F28">
            <v>101.3</v>
          </cell>
          <cell r="G28">
            <v>96.5</v>
          </cell>
          <cell r="H28">
            <v>102</v>
          </cell>
          <cell r="I28">
            <v>96.5</v>
          </cell>
          <cell r="J28">
            <v>96.8</v>
          </cell>
          <cell r="K28">
            <v>91.8</v>
          </cell>
          <cell r="L28">
            <v>114.2</v>
          </cell>
          <cell r="M28">
            <v>96.9</v>
          </cell>
          <cell r="N28">
            <v>113.9</v>
          </cell>
          <cell r="O28">
            <v>100.3</v>
          </cell>
          <cell r="P28">
            <v>115.7</v>
          </cell>
          <cell r="Q28">
            <v>98.5</v>
          </cell>
          <cell r="R28">
            <v>97</v>
          </cell>
          <cell r="S28">
            <v>98.3</v>
          </cell>
          <cell r="T28">
            <v>112.3</v>
          </cell>
          <cell r="U28">
            <v>117.5</v>
          </cell>
          <cell r="X28">
            <v>4</v>
          </cell>
          <cell r="Y28">
            <v>100</v>
          </cell>
          <cell r="Z28">
            <v>104.6</v>
          </cell>
          <cell r="AA28">
            <v>100.3</v>
          </cell>
          <cell r="AB28">
            <v>94.2</v>
          </cell>
          <cell r="AC28">
            <v>100.3</v>
          </cell>
          <cell r="AD28">
            <v>104</v>
          </cell>
          <cell r="AE28">
            <v>94.2</v>
          </cell>
          <cell r="AF28">
            <v>105.1</v>
          </cell>
          <cell r="AG28">
            <v>96.9</v>
          </cell>
          <cell r="AH28">
            <v>102.7</v>
          </cell>
          <cell r="AI28">
            <v>93.4</v>
          </cell>
          <cell r="AJ28">
            <v>91.3</v>
          </cell>
          <cell r="AK28">
            <v>124.9</v>
          </cell>
          <cell r="AL28">
            <v>94.8</v>
          </cell>
          <cell r="AM28">
            <v>100.6</v>
          </cell>
          <cell r="AN28">
            <v>103.2</v>
          </cell>
          <cell r="AO28">
            <v>133.69999999999999</v>
          </cell>
          <cell r="AP28">
            <v>119.4</v>
          </cell>
        </row>
        <row r="29">
          <cell r="C29">
            <v>5</v>
          </cell>
          <cell r="D29">
            <v>98.2</v>
          </cell>
          <cell r="E29">
            <v>100.3</v>
          </cell>
          <cell r="F29">
            <v>99.8</v>
          </cell>
          <cell r="G29">
            <v>103.8</v>
          </cell>
          <cell r="H29">
            <v>105.1</v>
          </cell>
          <cell r="I29">
            <v>95.7</v>
          </cell>
          <cell r="J29">
            <v>94.8</v>
          </cell>
          <cell r="K29">
            <v>96.7</v>
          </cell>
          <cell r="L29">
            <v>93.7</v>
          </cell>
          <cell r="M29">
            <v>99.5</v>
          </cell>
          <cell r="N29">
            <v>93.3</v>
          </cell>
          <cell r="O29">
            <v>98.8</v>
          </cell>
          <cell r="P29">
            <v>112.5</v>
          </cell>
          <cell r="Q29">
            <v>99.4</v>
          </cell>
          <cell r="R29">
            <v>97.3</v>
          </cell>
          <cell r="S29">
            <v>97.3</v>
          </cell>
          <cell r="T29">
            <v>110.6</v>
          </cell>
          <cell r="U29">
            <v>114</v>
          </cell>
          <cell r="X29">
            <v>5</v>
          </cell>
          <cell r="Y29">
            <v>99.2</v>
          </cell>
          <cell r="Z29">
            <v>101.1</v>
          </cell>
          <cell r="AA29">
            <v>99.8</v>
          </cell>
          <cell r="AB29">
            <v>104.2</v>
          </cell>
          <cell r="AC29">
            <v>104.7</v>
          </cell>
          <cell r="AD29">
            <v>96.9</v>
          </cell>
          <cell r="AE29">
            <v>93.5</v>
          </cell>
          <cell r="AF29" t="str">
            <v>x</v>
          </cell>
          <cell r="AG29">
            <v>104.8</v>
          </cell>
          <cell r="AH29">
            <v>103.8</v>
          </cell>
          <cell r="AI29">
            <v>96.2</v>
          </cell>
          <cell r="AJ29">
            <v>110.9</v>
          </cell>
          <cell r="AK29">
            <v>120.8</v>
          </cell>
          <cell r="AL29">
            <v>95.1</v>
          </cell>
          <cell r="AM29">
            <v>97.2</v>
          </cell>
          <cell r="AN29">
            <v>101.4</v>
          </cell>
          <cell r="AO29">
            <v>117.5</v>
          </cell>
          <cell r="AP29">
            <v>108.6</v>
          </cell>
        </row>
      </sheetData>
      <sheetData sheetId="10">
        <row r="6">
          <cell r="D6">
            <v>1</v>
          </cell>
          <cell r="E6">
            <v>2</v>
          </cell>
          <cell r="F6">
            <v>3</v>
          </cell>
          <cell r="G6">
            <v>4</v>
          </cell>
          <cell r="H6">
            <v>5</v>
          </cell>
          <cell r="I6">
            <v>6</v>
          </cell>
          <cell r="J6">
            <v>7</v>
          </cell>
          <cell r="K6">
            <v>8</v>
          </cell>
          <cell r="L6">
            <v>9</v>
          </cell>
          <cell r="M6">
            <v>10</v>
          </cell>
          <cell r="N6">
            <v>11</v>
          </cell>
          <cell r="O6">
            <v>12</v>
          </cell>
          <cell r="P6">
            <v>13</v>
          </cell>
          <cell r="Q6">
            <v>14</v>
          </cell>
          <cell r="R6">
            <v>15</v>
          </cell>
          <cell r="S6">
            <v>16</v>
          </cell>
          <cell r="Y6">
            <v>1</v>
          </cell>
          <cell r="Z6">
            <v>2</v>
          </cell>
          <cell r="AA6">
            <v>3</v>
          </cell>
          <cell r="AB6">
            <v>4</v>
          </cell>
          <cell r="AC6">
            <v>5</v>
          </cell>
          <cell r="AD6">
            <v>6</v>
          </cell>
          <cell r="AE6">
            <v>7</v>
          </cell>
          <cell r="AF6">
            <v>8</v>
          </cell>
          <cell r="AG6">
            <v>9</v>
          </cell>
          <cell r="AH6">
            <v>10</v>
          </cell>
          <cell r="AI6">
            <v>11</v>
          </cell>
          <cell r="AJ6">
            <v>12</v>
          </cell>
          <cell r="AK6">
            <v>13</v>
          </cell>
          <cell r="AL6">
            <v>14</v>
          </cell>
          <cell r="AM6">
            <v>15</v>
          </cell>
          <cell r="AN6">
            <v>16</v>
          </cell>
        </row>
        <row r="20">
          <cell r="C20">
            <v>26</v>
          </cell>
          <cell r="D20">
            <v>95.8</v>
          </cell>
          <cell r="E20">
            <v>86.8</v>
          </cell>
          <cell r="F20">
            <v>105.6</v>
          </cell>
          <cell r="G20">
            <v>162</v>
          </cell>
          <cell r="H20">
            <v>84.3</v>
          </cell>
          <cell r="I20">
            <v>108.9</v>
          </cell>
          <cell r="J20">
            <v>94.5</v>
          </cell>
          <cell r="K20">
            <v>98.1</v>
          </cell>
          <cell r="L20">
            <v>97.2</v>
          </cell>
          <cell r="M20">
            <v>101.2</v>
          </cell>
          <cell r="N20">
            <v>97.9</v>
          </cell>
          <cell r="O20">
            <v>101.4</v>
          </cell>
          <cell r="P20">
            <v>83.3</v>
          </cell>
          <cell r="Q20">
            <v>93.3</v>
          </cell>
          <cell r="R20">
            <v>120.8</v>
          </cell>
          <cell r="S20">
            <v>88.6</v>
          </cell>
          <cell r="X20">
            <v>26</v>
          </cell>
          <cell r="Y20">
            <v>96.4</v>
          </cell>
          <cell r="Z20">
            <v>67.8</v>
          </cell>
          <cell r="AA20">
            <v>107.4</v>
          </cell>
          <cell r="AB20">
            <v>86.2</v>
          </cell>
          <cell r="AC20">
            <v>83.2</v>
          </cell>
          <cell r="AD20">
            <v>114.2</v>
          </cell>
          <cell r="AE20">
            <v>101.9</v>
          </cell>
          <cell r="AF20">
            <v>100.4</v>
          </cell>
          <cell r="AG20">
            <v>112.9</v>
          </cell>
          <cell r="AH20">
            <v>120.3</v>
          </cell>
          <cell r="AI20">
            <v>60.9</v>
          </cell>
          <cell r="AJ20">
            <v>104.2</v>
          </cell>
          <cell r="AK20">
            <v>85.6</v>
          </cell>
          <cell r="AL20">
            <v>96</v>
          </cell>
          <cell r="AM20">
            <v>115.7</v>
          </cell>
          <cell r="AN20">
            <v>90.9</v>
          </cell>
        </row>
        <row r="21">
          <cell r="C21">
            <v>27</v>
          </cell>
          <cell r="D21">
            <v>94.3</v>
          </cell>
          <cell r="E21">
            <v>85.2</v>
          </cell>
          <cell r="F21">
            <v>94.1</v>
          </cell>
          <cell r="G21">
            <v>173.4</v>
          </cell>
          <cell r="H21">
            <v>83.8</v>
          </cell>
          <cell r="I21">
            <v>108.4</v>
          </cell>
          <cell r="J21">
            <v>96.1</v>
          </cell>
          <cell r="K21">
            <v>86.3</v>
          </cell>
          <cell r="L21">
            <v>94.4</v>
          </cell>
          <cell r="M21">
            <v>104.7</v>
          </cell>
          <cell r="N21">
            <v>98.1</v>
          </cell>
          <cell r="O21">
            <v>100.1</v>
          </cell>
          <cell r="P21">
            <v>87.4</v>
          </cell>
          <cell r="Q21">
            <v>96.1</v>
          </cell>
          <cell r="R21">
            <v>116.6</v>
          </cell>
          <cell r="S21">
            <v>82.7</v>
          </cell>
          <cell r="X21">
            <v>27</v>
          </cell>
          <cell r="Y21">
            <v>93.5</v>
          </cell>
          <cell r="Z21">
            <v>69</v>
          </cell>
          <cell r="AA21">
            <v>92.3</v>
          </cell>
          <cell r="AB21">
            <v>118.1</v>
          </cell>
          <cell r="AC21">
            <v>82.1</v>
          </cell>
          <cell r="AD21">
            <v>109.5</v>
          </cell>
          <cell r="AE21">
            <v>104</v>
          </cell>
          <cell r="AF21">
            <v>83.4</v>
          </cell>
          <cell r="AG21">
            <v>97.4</v>
          </cell>
          <cell r="AH21">
            <v>119.8</v>
          </cell>
          <cell r="AI21">
            <v>64.400000000000006</v>
          </cell>
          <cell r="AJ21">
            <v>103.6</v>
          </cell>
          <cell r="AK21">
            <v>91.9</v>
          </cell>
          <cell r="AL21">
            <v>98.4</v>
          </cell>
          <cell r="AM21">
            <v>111.7</v>
          </cell>
          <cell r="AN21">
            <v>82</v>
          </cell>
        </row>
        <row r="22">
          <cell r="C22">
            <v>28</v>
          </cell>
          <cell r="D22">
            <v>93.9</v>
          </cell>
          <cell r="E22">
            <v>85.9</v>
          </cell>
          <cell r="F22">
            <v>89</v>
          </cell>
          <cell r="G22">
            <v>187</v>
          </cell>
          <cell r="H22">
            <v>81.8</v>
          </cell>
          <cell r="I22">
            <v>105.8</v>
          </cell>
          <cell r="J22">
            <v>96.7</v>
          </cell>
          <cell r="K22">
            <v>87</v>
          </cell>
          <cell r="L22">
            <v>95.6</v>
          </cell>
          <cell r="M22">
            <v>105.3</v>
          </cell>
          <cell r="N22">
            <v>100.4</v>
          </cell>
          <cell r="O22">
            <v>99.3</v>
          </cell>
          <cell r="P22">
            <v>90.1</v>
          </cell>
          <cell r="Q22">
            <v>95.5</v>
          </cell>
          <cell r="R22">
            <v>102.9</v>
          </cell>
          <cell r="S22">
            <v>85.7</v>
          </cell>
          <cell r="X22">
            <v>28</v>
          </cell>
          <cell r="Y22">
            <v>93.3</v>
          </cell>
          <cell r="Z22">
            <v>69.5</v>
          </cell>
          <cell r="AA22">
            <v>89.6</v>
          </cell>
          <cell r="AB22">
            <v>99.7</v>
          </cell>
          <cell r="AC22">
            <v>80.599999999999994</v>
          </cell>
          <cell r="AD22">
            <v>108.1</v>
          </cell>
          <cell r="AE22">
            <v>105.7</v>
          </cell>
          <cell r="AF22">
            <v>85.6</v>
          </cell>
          <cell r="AG22">
            <v>94.9</v>
          </cell>
          <cell r="AH22">
            <v>116.3</v>
          </cell>
          <cell r="AI22">
            <v>71.7</v>
          </cell>
          <cell r="AJ22">
            <v>99.8</v>
          </cell>
          <cell r="AK22">
            <v>94.9</v>
          </cell>
          <cell r="AL22">
            <v>97.3</v>
          </cell>
          <cell r="AM22">
            <v>93.4</v>
          </cell>
          <cell r="AN22">
            <v>84.9</v>
          </cell>
        </row>
        <row r="23">
          <cell r="C23">
            <v>29</v>
          </cell>
          <cell r="D23">
            <v>94.5</v>
          </cell>
          <cell r="E23">
            <v>85.1</v>
          </cell>
          <cell r="F23">
            <v>92</v>
          </cell>
          <cell r="G23">
            <v>182.6</v>
          </cell>
          <cell r="H23">
            <v>83.5</v>
          </cell>
          <cell r="I23">
            <v>104.4</v>
          </cell>
          <cell r="J23">
            <v>95.4</v>
          </cell>
          <cell r="K23">
            <v>84.1</v>
          </cell>
          <cell r="L23">
            <v>105.5</v>
          </cell>
          <cell r="M23">
            <v>111.9</v>
          </cell>
          <cell r="N23">
            <v>100.9</v>
          </cell>
          <cell r="O23">
            <v>96</v>
          </cell>
          <cell r="P23">
            <v>92.6</v>
          </cell>
          <cell r="Q23">
            <v>95.1</v>
          </cell>
          <cell r="R23">
            <v>103.2</v>
          </cell>
          <cell r="S23">
            <v>90.6</v>
          </cell>
          <cell r="X23">
            <v>29</v>
          </cell>
          <cell r="Y23">
            <v>94.9</v>
          </cell>
          <cell r="Z23">
            <v>70.900000000000006</v>
          </cell>
          <cell r="AA23">
            <v>90.8</v>
          </cell>
          <cell r="AB23">
            <v>91.2</v>
          </cell>
          <cell r="AC23">
            <v>79.599999999999994</v>
          </cell>
          <cell r="AD23">
            <v>106.9</v>
          </cell>
          <cell r="AE23">
            <v>108.3</v>
          </cell>
          <cell r="AF23">
            <v>90.6</v>
          </cell>
          <cell r="AG23">
            <v>87.2</v>
          </cell>
          <cell r="AH23">
            <v>127.9</v>
          </cell>
          <cell r="AI23">
            <v>73.7</v>
          </cell>
          <cell r="AJ23">
            <v>97.4</v>
          </cell>
          <cell r="AK23">
            <v>101.1</v>
          </cell>
          <cell r="AL23">
            <v>97.8</v>
          </cell>
          <cell r="AM23">
            <v>94.7</v>
          </cell>
          <cell r="AN23">
            <v>90.5</v>
          </cell>
        </row>
        <row r="24">
          <cell r="C24">
            <v>30</v>
          </cell>
          <cell r="D24">
            <v>99.4</v>
          </cell>
          <cell r="E24">
            <v>94.6</v>
          </cell>
          <cell r="F24">
            <v>103</v>
          </cell>
          <cell r="G24">
            <v>167.7</v>
          </cell>
          <cell r="H24">
            <v>94.4</v>
          </cell>
          <cell r="I24">
            <v>103</v>
          </cell>
          <cell r="J24">
            <v>96.6</v>
          </cell>
          <cell r="K24">
            <v>93.4</v>
          </cell>
          <cell r="L24">
            <v>110.3</v>
          </cell>
          <cell r="M24">
            <v>120.6</v>
          </cell>
          <cell r="N24">
            <v>110.3</v>
          </cell>
          <cell r="O24">
            <v>95.6</v>
          </cell>
          <cell r="P24">
            <v>95.4</v>
          </cell>
          <cell r="Q24">
            <v>97.3</v>
          </cell>
          <cell r="R24">
            <v>96.6</v>
          </cell>
          <cell r="S24">
            <v>99.9</v>
          </cell>
          <cell r="X24">
            <v>30</v>
          </cell>
          <cell r="Y24">
            <v>101.8</v>
          </cell>
          <cell r="Z24">
            <v>88.8</v>
          </cell>
          <cell r="AA24">
            <v>102.9</v>
          </cell>
          <cell r="AB24">
            <v>74.2</v>
          </cell>
          <cell r="AC24">
            <v>93.8</v>
          </cell>
          <cell r="AD24">
            <v>103.2</v>
          </cell>
          <cell r="AE24">
            <v>111.1</v>
          </cell>
          <cell r="AF24">
            <v>113.6</v>
          </cell>
          <cell r="AG24">
            <v>108.4</v>
          </cell>
          <cell r="AH24">
            <v>146.5</v>
          </cell>
          <cell r="AI24">
            <v>88.1</v>
          </cell>
          <cell r="AJ24">
            <v>97.1</v>
          </cell>
          <cell r="AK24">
            <v>102.8</v>
          </cell>
          <cell r="AL24">
            <v>100.9</v>
          </cell>
          <cell r="AM24">
            <v>86.5</v>
          </cell>
          <cell r="AN24">
            <v>102.6</v>
          </cell>
        </row>
        <row r="25">
          <cell r="C25">
            <v>1</v>
          </cell>
          <cell r="D25">
            <v>100.8</v>
          </cell>
          <cell r="E25">
            <v>99.7</v>
          </cell>
          <cell r="F25">
            <v>103.1</v>
          </cell>
          <cell r="G25">
            <v>160.19999999999999</v>
          </cell>
          <cell r="H25">
            <v>90.9</v>
          </cell>
          <cell r="I25">
            <v>106.6</v>
          </cell>
          <cell r="J25">
            <v>96.8</v>
          </cell>
          <cell r="K25">
            <v>100.8</v>
          </cell>
          <cell r="L25">
            <v>112.3</v>
          </cell>
          <cell r="M25">
            <v>118.5</v>
          </cell>
          <cell r="N25">
            <v>109.2</v>
          </cell>
          <cell r="O25">
            <v>101.8</v>
          </cell>
          <cell r="P25">
            <v>99.6</v>
          </cell>
          <cell r="Q25">
            <v>99.4</v>
          </cell>
          <cell r="R25">
            <v>86</v>
          </cell>
          <cell r="S25">
            <v>100.6</v>
          </cell>
          <cell r="T25"/>
          <cell r="U25"/>
          <cell r="X25">
            <v>1</v>
          </cell>
          <cell r="Y25">
            <v>104.5</v>
          </cell>
          <cell r="Z25">
            <v>108.5</v>
          </cell>
          <cell r="AA25">
            <v>107.8</v>
          </cell>
          <cell r="AB25">
            <v>73</v>
          </cell>
          <cell r="AC25">
            <v>90.8</v>
          </cell>
          <cell r="AD25">
            <v>108</v>
          </cell>
          <cell r="AE25">
            <v>112.4</v>
          </cell>
          <cell r="AF25">
            <v>116.8</v>
          </cell>
          <cell r="AG25">
            <v>116.8</v>
          </cell>
          <cell r="AH25">
            <v>149</v>
          </cell>
          <cell r="AI25">
            <v>84.7</v>
          </cell>
          <cell r="AJ25">
            <v>103.8</v>
          </cell>
          <cell r="AK25">
            <v>106.6</v>
          </cell>
          <cell r="AL25">
            <v>101</v>
          </cell>
          <cell r="AM25">
            <v>75.900000000000006</v>
          </cell>
          <cell r="AN25">
            <v>105.6</v>
          </cell>
        </row>
        <row r="26">
          <cell r="C26">
            <v>2</v>
          </cell>
          <cell r="D26">
            <v>100.2</v>
          </cell>
          <cell r="E26">
            <v>99.5</v>
          </cell>
          <cell r="F26">
            <v>103</v>
          </cell>
          <cell r="G26">
            <v>73.2</v>
          </cell>
          <cell r="H26">
            <v>91.7</v>
          </cell>
          <cell r="I26">
            <v>103.7</v>
          </cell>
          <cell r="J26">
            <v>99.2</v>
          </cell>
          <cell r="K26">
            <v>102</v>
          </cell>
          <cell r="L26">
            <v>108.1</v>
          </cell>
          <cell r="M26">
            <v>113.6</v>
          </cell>
          <cell r="N26">
            <v>98.1</v>
          </cell>
          <cell r="O26">
            <v>99.9</v>
          </cell>
          <cell r="P26">
            <v>99.3</v>
          </cell>
          <cell r="Q26">
            <v>98.6</v>
          </cell>
          <cell r="R26">
            <v>85.3</v>
          </cell>
          <cell r="S26">
            <v>106.9</v>
          </cell>
          <cell r="T26"/>
          <cell r="U26"/>
          <cell r="X26">
            <v>2</v>
          </cell>
          <cell r="Y26">
            <v>104.4</v>
          </cell>
          <cell r="Z26">
            <v>99.1</v>
          </cell>
          <cell r="AA26">
            <v>106.9</v>
          </cell>
          <cell r="AB26">
            <v>67.099999999999994</v>
          </cell>
          <cell r="AC26">
            <v>93.2</v>
          </cell>
          <cell r="AD26">
            <v>107.3</v>
          </cell>
          <cell r="AE26">
            <v>111.9</v>
          </cell>
          <cell r="AF26">
            <v>120.7</v>
          </cell>
          <cell r="AG26">
            <v>119.6</v>
          </cell>
          <cell r="AH26">
            <v>150.6</v>
          </cell>
          <cell r="AI26">
            <v>81.3</v>
          </cell>
          <cell r="AJ26">
            <v>104.9</v>
          </cell>
          <cell r="AK26">
            <v>110</v>
          </cell>
          <cell r="AL26">
            <v>99.4</v>
          </cell>
          <cell r="AM26">
            <v>75.2</v>
          </cell>
          <cell r="AN26">
            <v>113.7</v>
          </cell>
          <cell r="AO26"/>
          <cell r="AP26"/>
        </row>
        <row r="27">
          <cell r="C27">
            <v>3</v>
          </cell>
          <cell r="D27">
            <v>97.6</v>
          </cell>
          <cell r="E27">
            <v>89.5</v>
          </cell>
          <cell r="F27">
            <v>100.2</v>
          </cell>
          <cell r="G27">
            <v>134</v>
          </cell>
          <cell r="H27">
            <v>91.5</v>
          </cell>
          <cell r="I27">
            <v>106.8</v>
          </cell>
          <cell r="J27">
            <v>98.8</v>
          </cell>
          <cell r="K27">
            <v>101.6</v>
          </cell>
          <cell r="L27">
            <v>101.6</v>
          </cell>
          <cell r="M27">
            <v>117.2</v>
          </cell>
          <cell r="N27">
            <v>89.3</v>
          </cell>
          <cell r="O27">
            <v>93</v>
          </cell>
          <cell r="P27">
            <v>101.8</v>
          </cell>
          <cell r="Q27">
            <v>92.6</v>
          </cell>
          <cell r="R27">
            <v>82.2</v>
          </cell>
          <cell r="S27">
            <v>110.4</v>
          </cell>
          <cell r="T27"/>
          <cell r="U27"/>
          <cell r="X27">
            <v>3</v>
          </cell>
          <cell r="Y27">
            <v>101.7</v>
          </cell>
          <cell r="Z27">
            <v>82.8</v>
          </cell>
          <cell r="AA27">
            <v>102</v>
          </cell>
          <cell r="AB27">
            <v>55.9</v>
          </cell>
          <cell r="AC27">
            <v>98.7</v>
          </cell>
          <cell r="AD27">
            <v>110.5</v>
          </cell>
          <cell r="AE27">
            <v>119.3</v>
          </cell>
          <cell r="AF27">
            <v>120.8</v>
          </cell>
          <cell r="AG27">
            <v>122</v>
          </cell>
          <cell r="AH27">
            <v>159.4</v>
          </cell>
          <cell r="AI27">
            <v>73.5</v>
          </cell>
          <cell r="AJ27">
            <v>96.7</v>
          </cell>
          <cell r="AK27">
            <v>116.7</v>
          </cell>
          <cell r="AL27">
            <v>90.9</v>
          </cell>
          <cell r="AM27">
            <v>70.400000000000006</v>
          </cell>
          <cell r="AN27">
            <v>120.2</v>
          </cell>
        </row>
        <row r="28">
          <cell r="C28">
            <v>4</v>
          </cell>
          <cell r="D28">
            <v>99.7</v>
          </cell>
          <cell r="E28">
            <v>87.1</v>
          </cell>
          <cell r="F28">
            <v>102.6</v>
          </cell>
          <cell r="G28">
            <v>141.1</v>
          </cell>
          <cell r="H28">
            <v>87.5</v>
          </cell>
          <cell r="I28">
            <v>111.5</v>
          </cell>
          <cell r="J28">
            <v>98.3</v>
          </cell>
          <cell r="K28">
            <v>100</v>
          </cell>
          <cell r="L28">
            <v>94.2</v>
          </cell>
          <cell r="M28">
            <v>118.4</v>
          </cell>
          <cell r="N28">
            <v>89.4</v>
          </cell>
          <cell r="O28">
            <v>94.5</v>
          </cell>
          <cell r="P28">
            <v>108.1</v>
          </cell>
          <cell r="Q28">
            <v>99</v>
          </cell>
          <cell r="R28">
            <v>81</v>
          </cell>
          <cell r="S28">
            <v>109.4</v>
          </cell>
          <cell r="T28"/>
          <cell r="U28"/>
          <cell r="X28">
            <v>4</v>
          </cell>
          <cell r="Y28">
            <v>105</v>
          </cell>
          <cell r="Z28">
            <v>79.8</v>
          </cell>
          <cell r="AA28">
            <v>107.7</v>
          </cell>
          <cell r="AB28">
            <v>63</v>
          </cell>
          <cell r="AC28">
            <v>96.1</v>
          </cell>
          <cell r="AD28">
            <v>115.9</v>
          </cell>
          <cell r="AE28">
            <v>119.8</v>
          </cell>
          <cell r="AF28">
            <v>126.5</v>
          </cell>
          <cell r="AG28">
            <v>119.9</v>
          </cell>
          <cell r="AH28">
            <v>164.4</v>
          </cell>
          <cell r="AI28">
            <v>66.7</v>
          </cell>
          <cell r="AJ28">
            <v>99.7</v>
          </cell>
          <cell r="AK28">
            <v>119.9</v>
          </cell>
          <cell r="AL28">
            <v>99.1</v>
          </cell>
          <cell r="AM28">
            <v>67.3</v>
          </cell>
          <cell r="AN28">
            <v>117.4</v>
          </cell>
        </row>
        <row r="29">
          <cell r="C29">
            <v>5</v>
          </cell>
          <cell r="D29">
            <v>101.6</v>
          </cell>
          <cell r="E29">
            <v>89.3</v>
          </cell>
          <cell r="F29">
            <v>102.5</v>
          </cell>
          <cell r="G29">
            <v>120.7</v>
          </cell>
          <cell r="H29">
            <v>84.2</v>
          </cell>
          <cell r="I29">
            <v>109.2</v>
          </cell>
          <cell r="J29">
            <v>102.4</v>
          </cell>
          <cell r="K29">
            <v>98</v>
          </cell>
          <cell r="L29">
            <v>93.7</v>
          </cell>
          <cell r="M29">
            <v>123.6</v>
          </cell>
          <cell r="N29">
            <v>107.1</v>
          </cell>
          <cell r="O29">
            <v>92.4</v>
          </cell>
          <cell r="P29">
            <v>109.4</v>
          </cell>
          <cell r="Q29">
            <v>100.1</v>
          </cell>
          <cell r="R29">
            <v>82.7</v>
          </cell>
          <cell r="S29">
            <v>104.7</v>
          </cell>
          <cell r="T29"/>
          <cell r="U29"/>
          <cell r="X29">
            <v>5</v>
          </cell>
          <cell r="Y29">
            <v>104.6</v>
          </cell>
          <cell r="Z29">
            <v>83.9</v>
          </cell>
          <cell r="AA29">
            <v>105.5</v>
          </cell>
          <cell r="AB29">
            <v>62.2</v>
          </cell>
          <cell r="AC29">
            <v>93.7</v>
          </cell>
          <cell r="AD29">
            <v>109.9</v>
          </cell>
          <cell r="AE29">
            <v>119.4</v>
          </cell>
          <cell r="AF29" t="str">
            <v>x</v>
          </cell>
          <cell r="AG29">
            <v>129.9</v>
          </cell>
          <cell r="AH29">
            <v>167</v>
          </cell>
          <cell r="AI29">
            <v>71</v>
          </cell>
          <cell r="AJ29">
            <v>100</v>
          </cell>
          <cell r="AK29">
            <v>124.9</v>
          </cell>
          <cell r="AL29">
            <v>98.6</v>
          </cell>
          <cell r="AM29">
            <v>67.400000000000006</v>
          </cell>
          <cell r="AN29">
            <v>114.5</v>
          </cell>
        </row>
        <row r="30">
          <cell r="D30"/>
          <cell r="E30"/>
          <cell r="F30"/>
          <cell r="G30"/>
          <cell r="H30"/>
          <cell r="I30"/>
          <cell r="J30"/>
          <cell r="K30"/>
          <cell r="L30"/>
          <cell r="M30"/>
          <cell r="N30"/>
          <cell r="O30"/>
          <cell r="P30"/>
          <cell r="Q30"/>
          <cell r="R30"/>
          <cell r="S30"/>
          <cell r="T30"/>
          <cell r="U30"/>
          <cell r="X30"/>
          <cell r="Y30"/>
          <cell r="Z30"/>
          <cell r="AA30"/>
          <cell r="AB30"/>
          <cell r="AC30"/>
          <cell r="AD30"/>
          <cell r="AE30"/>
          <cell r="AF30"/>
          <cell r="AG30"/>
          <cell r="AH30"/>
          <cell r="AI30"/>
          <cell r="AJ30"/>
          <cell r="AK30"/>
          <cell r="AL30"/>
          <cell r="AM30"/>
          <cell r="AN30"/>
        </row>
        <row r="31">
          <cell r="D31"/>
          <cell r="E31"/>
          <cell r="F31"/>
          <cell r="G31"/>
          <cell r="H31"/>
          <cell r="I31"/>
          <cell r="J31"/>
          <cell r="K31"/>
          <cell r="L31"/>
          <cell r="M31"/>
          <cell r="N31"/>
          <cell r="O31"/>
          <cell r="P31"/>
          <cell r="Q31"/>
          <cell r="R31"/>
          <cell r="S31"/>
          <cell r="T31"/>
          <cell r="U31"/>
          <cell r="X31"/>
          <cell r="Y31"/>
          <cell r="Z31"/>
          <cell r="AA31"/>
          <cell r="AB31"/>
          <cell r="AC31"/>
          <cell r="AD31"/>
          <cell r="AE31"/>
          <cell r="AF31"/>
          <cell r="AG31"/>
          <cell r="AH31"/>
          <cell r="AI31"/>
          <cell r="AJ31"/>
          <cell r="AK31"/>
          <cell r="AL31"/>
          <cell r="AM31"/>
          <cell r="AN31"/>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第１表"/>
    </sheetNames>
    <sheetDataSet>
      <sheetData sheetId="0">
        <row r="7">
          <cell r="D7" t="str">
            <v>調査産業計</v>
          </cell>
          <cell r="E7" t="str">
            <v>建設業</v>
          </cell>
          <cell r="F7" t="str">
            <v>製造業</v>
          </cell>
          <cell r="G7" t="str">
            <v>電気・ガス・熱供給・水道業</v>
          </cell>
          <cell r="H7" t="str">
            <v>情報通信業</v>
          </cell>
          <cell r="I7" t="str">
            <v>運輸業，郵便業</v>
          </cell>
          <cell r="J7" t="str">
            <v>卸売業，小売業</v>
          </cell>
          <cell r="K7" t="str">
            <v>金融業，保険業</v>
          </cell>
          <cell r="L7" t="str">
            <v>不動産業，物品賃貸業</v>
          </cell>
          <cell r="M7" t="str">
            <v>学術研究，専門・技術サービス業</v>
          </cell>
          <cell r="N7" t="str">
            <v>宿泊業，飲食サービス業</v>
          </cell>
          <cell r="O7" t="str">
            <v>生活関連サービス業，娯楽業</v>
          </cell>
          <cell r="P7" t="str">
            <v>教育，学習支援業</v>
          </cell>
          <cell r="Q7" t="str">
            <v>医療，福祉</v>
          </cell>
          <cell r="R7" t="str">
            <v>複合サービス事業</v>
          </cell>
          <cell r="S7" t="str">
            <v>サービス業（他に分類されないもの）</v>
          </cell>
        </row>
        <row r="8">
          <cell r="A8">
            <v>29</v>
          </cell>
          <cell r="B8" t="str">
            <v>平成29年平均</v>
          </cell>
        </row>
        <row r="9">
          <cell r="A9">
            <v>30</v>
          </cell>
          <cell r="B9" t="str">
            <v>　　30</v>
          </cell>
        </row>
        <row r="10">
          <cell r="A10">
            <v>1</v>
          </cell>
          <cell r="B10" t="str">
            <v>令和元</v>
          </cell>
        </row>
        <row r="11">
          <cell r="A11">
            <v>2</v>
          </cell>
          <cell r="B11" t="str">
            <v>　　２</v>
          </cell>
        </row>
        <row r="12">
          <cell r="A12">
            <v>3</v>
          </cell>
          <cell r="B12" t="str">
            <v>　　３</v>
          </cell>
        </row>
        <row r="13">
          <cell r="A13">
            <v>4</v>
          </cell>
          <cell r="B13" t="str">
            <v>　　４</v>
          </cell>
        </row>
        <row r="14">
          <cell r="A14">
            <v>5</v>
          </cell>
          <cell r="B14" t="str">
            <v>　　５</v>
          </cell>
        </row>
        <row r="15">
          <cell r="A15" t="str">
            <v>53</v>
          </cell>
          <cell r="B15" t="str">
            <v>令和５年</v>
          </cell>
          <cell r="C15" t="str">
            <v>３月</v>
          </cell>
        </row>
        <row r="16">
          <cell r="A16" t="str">
            <v>54</v>
          </cell>
          <cell r="B16" t="str">
            <v/>
          </cell>
          <cell r="C16" t="str">
            <v>４月</v>
          </cell>
        </row>
        <row r="17">
          <cell r="A17" t="str">
            <v>55</v>
          </cell>
          <cell r="B17" t="str">
            <v/>
          </cell>
          <cell r="C17" t="str">
            <v>５月</v>
          </cell>
        </row>
        <row r="18">
          <cell r="A18" t="str">
            <v>56</v>
          </cell>
          <cell r="B18" t="str">
            <v/>
          </cell>
          <cell r="C18" t="str">
            <v>６月</v>
          </cell>
        </row>
        <row r="19">
          <cell r="A19" t="str">
            <v>57</v>
          </cell>
          <cell r="B19" t="str">
            <v/>
          </cell>
          <cell r="C19" t="str">
            <v>７月</v>
          </cell>
        </row>
        <row r="20">
          <cell r="A20" t="str">
            <v>58</v>
          </cell>
          <cell r="B20" t="str">
            <v/>
          </cell>
          <cell r="C20" t="str">
            <v>８月</v>
          </cell>
        </row>
        <row r="21">
          <cell r="A21" t="str">
            <v>59</v>
          </cell>
          <cell r="B21" t="str">
            <v/>
          </cell>
          <cell r="C21" t="str">
            <v>９月</v>
          </cell>
        </row>
        <row r="22">
          <cell r="A22" t="str">
            <v>510</v>
          </cell>
          <cell r="B22" t="str">
            <v/>
          </cell>
          <cell r="C22" t="str">
            <v>10月</v>
          </cell>
        </row>
        <row r="23">
          <cell r="A23" t="str">
            <v>511</v>
          </cell>
          <cell r="B23" t="str">
            <v/>
          </cell>
          <cell r="C23" t="str">
            <v>11月</v>
          </cell>
        </row>
        <row r="24">
          <cell r="A24" t="str">
            <v>512</v>
          </cell>
          <cell r="B24" t="str">
            <v/>
          </cell>
          <cell r="C24" t="str">
            <v>12月</v>
          </cell>
        </row>
        <row r="25">
          <cell r="A25" t="str">
            <v>61</v>
          </cell>
          <cell r="B25" t="str">
            <v>令和６年</v>
          </cell>
          <cell r="C25" t="str">
            <v>１月</v>
          </cell>
        </row>
        <row r="26">
          <cell r="A26" t="str">
            <v>62</v>
          </cell>
          <cell r="B26" t="str">
            <v/>
          </cell>
          <cell r="C26" t="str">
            <v>２月</v>
          </cell>
        </row>
        <row r="27">
          <cell r="A27" t="str">
            <v>63</v>
          </cell>
          <cell r="B27" t="str">
            <v/>
          </cell>
          <cell r="C27" t="str">
            <v>３月</v>
          </cell>
        </row>
        <row r="35">
          <cell r="A35">
            <v>29</v>
          </cell>
        </row>
        <row r="36">
          <cell r="A36">
            <v>30</v>
          </cell>
          <cell r="B36" t="str">
            <v>　　30</v>
          </cell>
        </row>
        <row r="37">
          <cell r="A37">
            <v>1</v>
          </cell>
          <cell r="B37" t="str">
            <v>令和元</v>
          </cell>
        </row>
        <row r="38">
          <cell r="A38">
            <v>2</v>
          </cell>
          <cell r="B38" t="str">
            <v>　　２</v>
          </cell>
        </row>
        <row r="39">
          <cell r="A39">
            <v>3</v>
          </cell>
          <cell r="B39" t="str">
            <v>　　３</v>
          </cell>
        </row>
        <row r="40">
          <cell r="A40">
            <v>4</v>
          </cell>
          <cell r="B40" t="str">
            <v>　　４</v>
          </cell>
        </row>
        <row r="41">
          <cell r="A41">
            <v>5</v>
          </cell>
          <cell r="B41" t="str">
            <v>　　５</v>
          </cell>
        </row>
        <row r="42">
          <cell r="A42" t="str">
            <v>53</v>
          </cell>
          <cell r="B42" t="str">
            <v>令和５年</v>
          </cell>
          <cell r="C42" t="str">
            <v>３月</v>
          </cell>
        </row>
        <row r="43">
          <cell r="A43" t="str">
            <v>54</v>
          </cell>
          <cell r="B43" t="str">
            <v/>
          </cell>
          <cell r="C43" t="str">
            <v>４月</v>
          </cell>
        </row>
        <row r="44">
          <cell r="A44" t="str">
            <v>55</v>
          </cell>
          <cell r="B44" t="str">
            <v/>
          </cell>
          <cell r="C44" t="str">
            <v>５月</v>
          </cell>
        </row>
        <row r="45">
          <cell r="A45" t="str">
            <v>56</v>
          </cell>
          <cell r="B45" t="str">
            <v/>
          </cell>
          <cell r="C45" t="str">
            <v>６月</v>
          </cell>
        </row>
        <row r="46">
          <cell r="A46" t="str">
            <v>57</v>
          </cell>
          <cell r="B46" t="str">
            <v/>
          </cell>
          <cell r="C46" t="str">
            <v>７月</v>
          </cell>
        </row>
        <row r="47">
          <cell r="A47" t="str">
            <v>58</v>
          </cell>
          <cell r="B47" t="str">
            <v/>
          </cell>
          <cell r="C47" t="str">
            <v>８月</v>
          </cell>
        </row>
        <row r="48">
          <cell r="A48" t="str">
            <v>59</v>
          </cell>
          <cell r="B48" t="str">
            <v/>
          </cell>
          <cell r="C48" t="str">
            <v>９月</v>
          </cell>
        </row>
        <row r="49">
          <cell r="A49" t="str">
            <v>510</v>
          </cell>
          <cell r="B49" t="str">
            <v/>
          </cell>
          <cell r="C49" t="str">
            <v>10月</v>
          </cell>
        </row>
        <row r="50">
          <cell r="A50" t="str">
            <v>511</v>
          </cell>
          <cell r="B50" t="str">
            <v/>
          </cell>
          <cell r="C50" t="str">
            <v>11月</v>
          </cell>
        </row>
        <row r="51">
          <cell r="A51" t="str">
            <v>512</v>
          </cell>
          <cell r="B51" t="str">
            <v/>
          </cell>
          <cell r="C51" t="str">
            <v>12月</v>
          </cell>
        </row>
        <row r="52">
          <cell r="A52" t="str">
            <v>61</v>
          </cell>
          <cell r="B52" t="str">
            <v>令和６年</v>
          </cell>
          <cell r="C52" t="str">
            <v>１月</v>
          </cell>
        </row>
        <row r="53">
          <cell r="A53" t="str">
            <v>62</v>
          </cell>
          <cell r="B53" t="str">
            <v/>
          </cell>
          <cell r="C53" t="str">
            <v>２月</v>
          </cell>
        </row>
        <row r="54">
          <cell r="A54" t="str">
            <v>63</v>
          </cell>
          <cell r="B54" t="str">
            <v/>
          </cell>
          <cell r="C54" t="str">
            <v>３月</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表紙"/>
      <sheetName val="目次"/>
      <sheetName val="注意"/>
      <sheetName val="説明１"/>
      <sheetName val="説明２"/>
      <sheetName val="概要"/>
      <sheetName val="表１"/>
      <sheetName val="表２"/>
      <sheetName val="表３"/>
      <sheetName val="表４"/>
      <sheetName val="表５"/>
      <sheetName val="第１表"/>
      <sheetName val="第２表"/>
      <sheetName val="第３表"/>
      <sheetName val="第４表"/>
      <sheetName val="第５表"/>
      <sheetName val="第５表(2)"/>
      <sheetName val="第６表"/>
      <sheetName val="第７表"/>
      <sheetName val="共通系列"/>
      <sheetName val="裏表紙"/>
      <sheetName val="記者発表 "/>
      <sheetName val="記者発表 (起案用)"/>
      <sheetName val="ﾎｰﾑﾍﾟｰｼﾞ用"/>
      <sheetName val="主要経済指標"/>
      <sheetName val="参考１"/>
      <sheetName val="参考２"/>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9">
          <cell r="B9" t="str">
            <v>TL</v>
          </cell>
          <cell r="D9" t="str">
            <v>調査産業計</v>
          </cell>
        </row>
        <row r="10">
          <cell r="B10" t="str">
            <v>D</v>
          </cell>
          <cell r="D10" t="str">
            <v>建設業</v>
          </cell>
        </row>
        <row r="11">
          <cell r="B11" t="str">
            <v>E</v>
          </cell>
          <cell r="D11" t="str">
            <v>製造業</v>
          </cell>
        </row>
        <row r="12">
          <cell r="B12" t="str">
            <v>F</v>
          </cell>
          <cell r="D12" t="str">
            <v>電気・ガス・熱供給・水道業</v>
          </cell>
        </row>
        <row r="13">
          <cell r="B13" t="str">
            <v>G</v>
          </cell>
          <cell r="D13" t="str">
            <v>情報通信業</v>
          </cell>
        </row>
        <row r="14">
          <cell r="B14" t="str">
            <v>H</v>
          </cell>
          <cell r="D14" t="str">
            <v>運輸業，郵便業</v>
          </cell>
        </row>
        <row r="15">
          <cell r="B15" t="str">
            <v>I</v>
          </cell>
          <cell r="D15" t="str">
            <v>卸売業，小売業</v>
          </cell>
        </row>
        <row r="16">
          <cell r="B16" t="str">
            <v>J</v>
          </cell>
          <cell r="D16" t="str">
            <v>金融業，保険業</v>
          </cell>
        </row>
        <row r="17">
          <cell r="B17" t="str">
            <v>K</v>
          </cell>
          <cell r="D17" t="str">
            <v>不動産業，物品賃貸業</v>
          </cell>
        </row>
        <row r="18">
          <cell r="B18" t="str">
            <v>L</v>
          </cell>
          <cell r="D18" t="str">
            <v>学術研究，専門・技術サービス業</v>
          </cell>
        </row>
        <row r="19">
          <cell r="B19" t="str">
            <v>M</v>
          </cell>
          <cell r="D19" t="str">
            <v>宿泊業，飲食サービス業</v>
          </cell>
        </row>
        <row r="20">
          <cell r="B20" t="str">
            <v>N</v>
          </cell>
          <cell r="D20" t="str">
            <v>生活関連サービス業，娯楽業</v>
          </cell>
        </row>
        <row r="21">
          <cell r="B21" t="str">
            <v>O</v>
          </cell>
          <cell r="D21" t="str">
            <v>教育，学習支援業</v>
          </cell>
        </row>
        <row r="22">
          <cell r="B22" t="str">
            <v>P</v>
          </cell>
          <cell r="D22" t="str">
            <v>医療，福祉</v>
          </cell>
        </row>
        <row r="23">
          <cell r="B23" t="str">
            <v>Q</v>
          </cell>
          <cell r="D23" t="str">
            <v>複合サービス事業</v>
          </cell>
        </row>
        <row r="24">
          <cell r="B24" t="str">
            <v>R</v>
          </cell>
          <cell r="D24" t="str">
            <v>サービス業（他に分類されないもの）</v>
          </cell>
        </row>
        <row r="25">
          <cell r="B25" t="str">
            <v>E09,10</v>
          </cell>
          <cell r="D25" t="str">
            <v>食料品・たばこ</v>
          </cell>
        </row>
        <row r="26">
          <cell r="B26" t="str">
            <v>E11</v>
          </cell>
          <cell r="D26" t="str">
            <v>繊維工業</v>
          </cell>
        </row>
        <row r="27">
          <cell r="B27" t="str">
            <v>E12</v>
          </cell>
          <cell r="D27" t="str">
            <v>木材・木製品</v>
          </cell>
        </row>
        <row r="28">
          <cell r="B28" t="str">
            <v>E13</v>
          </cell>
          <cell r="D28" t="str">
            <v>家具・装備品</v>
          </cell>
        </row>
        <row r="29">
          <cell r="B29" t="str">
            <v>E15</v>
          </cell>
          <cell r="D29" t="str">
            <v>印刷・同関連業</v>
          </cell>
        </row>
        <row r="30">
          <cell r="B30" t="str">
            <v>E16,17</v>
          </cell>
          <cell r="D30" t="str">
            <v>化学、石油・石炭</v>
          </cell>
        </row>
        <row r="31">
          <cell r="B31" t="str">
            <v>E18</v>
          </cell>
          <cell r="D31" t="str">
            <v>プラスチック製品</v>
          </cell>
        </row>
        <row r="32">
          <cell r="B32" t="str">
            <v>E19</v>
          </cell>
          <cell r="D32" t="str">
            <v>ゴム製品</v>
          </cell>
        </row>
        <row r="33">
          <cell r="B33" t="str">
            <v>E21</v>
          </cell>
          <cell r="D33" t="str">
            <v>窯業・土石製品</v>
          </cell>
        </row>
        <row r="34">
          <cell r="B34" t="str">
            <v>E24</v>
          </cell>
          <cell r="D34" t="str">
            <v>金属製品製造業</v>
          </cell>
        </row>
        <row r="35">
          <cell r="B35" t="str">
            <v>E27</v>
          </cell>
          <cell r="D35" t="str">
            <v>業務用機械器具</v>
          </cell>
        </row>
        <row r="36">
          <cell r="B36" t="str">
            <v>E28</v>
          </cell>
          <cell r="D36" t="str">
            <v>電子・デバイス</v>
          </cell>
        </row>
        <row r="37">
          <cell r="B37" t="str">
            <v>E29</v>
          </cell>
          <cell r="D37" t="str">
            <v>電気機械器具</v>
          </cell>
        </row>
        <row r="38">
          <cell r="B38" t="str">
            <v>E31</v>
          </cell>
          <cell r="D38" t="str">
            <v>輸送用機械器具</v>
          </cell>
        </row>
        <row r="39">
          <cell r="B39" t="str">
            <v>ES</v>
          </cell>
          <cell r="D39" t="str">
            <v>はん用・生産用機械器具</v>
          </cell>
        </row>
        <row r="40">
          <cell r="B40" t="str">
            <v>R91</v>
          </cell>
          <cell r="D40" t="str">
            <v>職業紹介・労働者派遣業</v>
          </cell>
        </row>
      </sheetData>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C35C1-209B-4A48-A8E0-E732CFCE6018}">
  <sheetPr>
    <pageSetUpPr autoPageBreaks="0" fitToPage="1"/>
  </sheetPr>
  <dimension ref="A1:U56"/>
  <sheetViews>
    <sheetView showGridLines="0" topLeftCell="A40" zoomScale="80" zoomScaleNormal="80" workbookViewId="0">
      <selection activeCell="D32" sqref="D32:S33"/>
    </sheetView>
  </sheetViews>
  <sheetFormatPr defaultColWidth="9.69921875" defaultRowHeight="14.4" x14ac:dyDescent="0.45"/>
  <cols>
    <col min="1" max="1" width="3.796875" style="3" customWidth="1"/>
    <col min="2" max="2" width="9.19921875" style="3" customWidth="1"/>
    <col min="3" max="3" width="6" style="3" customWidth="1"/>
    <col min="4" max="21" width="8.19921875" style="3" customWidth="1"/>
    <col min="22" max="16384" width="9.69921875" style="3"/>
  </cols>
  <sheetData>
    <row r="1" spans="1:21" ht="57.75" customHeight="1" x14ac:dyDescent="0.45">
      <c r="A1" s="1"/>
      <c r="B1" s="307" t="s">
        <v>0</v>
      </c>
      <c r="C1" s="307"/>
      <c r="D1" s="307"/>
      <c r="E1" s="307"/>
      <c r="F1" s="307"/>
      <c r="G1" s="307"/>
      <c r="H1" s="307"/>
      <c r="I1" s="307"/>
      <c r="J1" s="307"/>
      <c r="K1" s="307"/>
      <c r="L1" s="307"/>
      <c r="M1" s="307"/>
      <c r="N1" s="307"/>
      <c r="O1" s="307"/>
      <c r="P1" s="307"/>
      <c r="Q1" s="307"/>
      <c r="R1" s="307"/>
      <c r="S1" s="307"/>
      <c r="T1" s="307"/>
      <c r="U1" s="307"/>
    </row>
    <row r="2" spans="1:21" ht="21" customHeight="1" x14ac:dyDescent="0.45">
      <c r="A2" s="4"/>
      <c r="B2" s="5" t="str">
        <f>"第１表　産業別名目賃金指数（"&amp;[1]設定!D8&amp;DBCS([1]設定!E8)&amp;"年"&amp;DBCS([1]設定!F8)&amp;"月）"</f>
        <v>第１表　産業別名目賃金指数（令和６年３月）</v>
      </c>
      <c r="C2" s="5"/>
      <c r="D2" s="5"/>
      <c r="E2" s="5"/>
      <c r="F2" s="6"/>
      <c r="G2" s="6"/>
      <c r="H2" s="1"/>
      <c r="I2" s="1"/>
      <c r="J2" s="1"/>
      <c r="K2" s="1"/>
      <c r="L2" s="1"/>
      <c r="M2" s="1"/>
      <c r="N2" s="1"/>
      <c r="O2" s="1"/>
      <c r="P2" s="1"/>
      <c r="Q2" s="1"/>
      <c r="R2" s="1"/>
      <c r="S2" s="1"/>
      <c r="T2" s="1"/>
      <c r="U2" s="1"/>
    </row>
    <row r="3" spans="1:21" ht="30" customHeight="1" x14ac:dyDescent="0.45">
      <c r="A3" s="4"/>
      <c r="B3" s="1"/>
      <c r="C3" s="1"/>
      <c r="D3" s="1"/>
      <c r="E3" s="1"/>
      <c r="F3" s="1"/>
      <c r="G3" s="1"/>
      <c r="H3" s="1"/>
      <c r="I3" s="1"/>
      <c r="J3" s="1"/>
      <c r="K3" s="1"/>
      <c r="L3" s="1"/>
      <c r="M3" s="1"/>
      <c r="N3" s="1"/>
      <c r="O3" s="1"/>
      <c r="P3" s="1"/>
      <c r="Q3" s="1"/>
      <c r="R3" s="1"/>
      <c r="S3" s="1"/>
      <c r="T3" s="1"/>
      <c r="U3" s="1"/>
    </row>
    <row r="4" spans="1:21" ht="21" customHeight="1" x14ac:dyDescent="0.45">
      <c r="A4" s="4"/>
      <c r="B4" s="7" t="s">
        <v>76</v>
      </c>
      <c r="C4" s="8"/>
      <c r="D4" s="8"/>
      <c r="E4" s="8"/>
      <c r="F4" s="8"/>
      <c r="G4" s="8"/>
      <c r="H4" s="8"/>
      <c r="I4" s="8"/>
      <c r="J4" s="8"/>
      <c r="K4" s="8"/>
      <c r="L4" s="8"/>
      <c r="M4" s="8"/>
      <c r="N4" s="8"/>
      <c r="O4" s="8"/>
      <c r="P4" s="8"/>
      <c r="R4" s="8"/>
      <c r="S4" s="8"/>
      <c r="T4" s="9"/>
      <c r="U4" s="10" t="str">
        <f>+[1]設定!$G$3</f>
        <v>基準年：令和２年</v>
      </c>
    </row>
    <row r="5" spans="1:21" ht="24" customHeight="1" x14ac:dyDescent="0.45">
      <c r="A5" s="11"/>
      <c r="B5" s="12"/>
      <c r="C5" s="13"/>
      <c r="D5" s="308" t="s">
        <v>77</v>
      </c>
      <c r="E5" s="309"/>
      <c r="F5" s="309"/>
      <c r="G5" s="309"/>
      <c r="H5" s="309"/>
      <c r="I5" s="309"/>
      <c r="J5" s="309"/>
      <c r="K5" s="309"/>
      <c r="L5" s="309"/>
      <c r="M5" s="309"/>
      <c r="N5" s="309"/>
      <c r="O5" s="309"/>
      <c r="P5" s="309"/>
      <c r="Q5" s="309"/>
      <c r="R5" s="309"/>
      <c r="S5" s="309"/>
      <c r="T5" s="14" t="s">
        <v>78</v>
      </c>
      <c r="U5" s="15" t="s">
        <v>79</v>
      </c>
    </row>
    <row r="6" spans="1:21" ht="13.95" customHeight="1" x14ac:dyDescent="0.45">
      <c r="A6" s="16"/>
      <c r="B6" s="312"/>
      <c r="C6" s="313"/>
      <c r="D6" s="310"/>
      <c r="E6" s="311"/>
      <c r="F6" s="311"/>
      <c r="G6" s="311"/>
      <c r="H6" s="311"/>
      <c r="I6" s="311"/>
      <c r="J6" s="311"/>
      <c r="K6" s="311"/>
      <c r="L6" s="311"/>
      <c r="M6" s="311"/>
      <c r="N6" s="311"/>
      <c r="O6" s="311"/>
      <c r="P6" s="311"/>
      <c r="Q6" s="311"/>
      <c r="R6" s="311"/>
      <c r="S6" s="311"/>
      <c r="T6" s="18" t="s">
        <v>80</v>
      </c>
      <c r="U6" s="19" t="s">
        <v>81</v>
      </c>
    </row>
    <row r="7" spans="1:21" ht="52.5" customHeight="1" x14ac:dyDescent="0.45">
      <c r="A7" s="16"/>
      <c r="B7" s="312"/>
      <c r="C7" s="313"/>
      <c r="D7" s="20" t="str">
        <f>IF([1]設定!W$23="","",+[1]設定!W$23)</f>
        <v>調査産業計</v>
      </c>
      <c r="E7" s="20" t="str">
        <f>IF([1]設定!X$23="","",+[1]設定!X$23)</f>
        <v>建設業</v>
      </c>
      <c r="F7" s="20" t="str">
        <f>IF([1]設定!Y$23="","",+[1]設定!Y$23)</f>
        <v>製造業</v>
      </c>
      <c r="G7" s="20" t="str">
        <f>IF([1]設定!Z$23="","",+[1]設定!Z$23)</f>
        <v>電気・ガス・熱供給・水道業</v>
      </c>
      <c r="H7" s="20" t="str">
        <f>IF([1]設定!AA$23="","",+[1]設定!AA$23)</f>
        <v>情報通信業</v>
      </c>
      <c r="I7" s="20" t="str">
        <f>IF([1]設定!AB$23="","",+[1]設定!AB$23)</f>
        <v>運輸業，郵便業</v>
      </c>
      <c r="J7" s="20" t="str">
        <f>IF([1]設定!AC$23="","",+[1]設定!AC$23)</f>
        <v>卸売業，小売業</v>
      </c>
      <c r="K7" s="20" t="str">
        <f>IF([1]設定!AD$23="","",+[1]設定!AD$23)</f>
        <v>金融業，保険業</v>
      </c>
      <c r="L7" s="20" t="str">
        <f>IF([1]設定!AE$23="","",+[1]設定!AE$23)</f>
        <v>不動産業，物品賃貸業</v>
      </c>
      <c r="M7" s="20" t="str">
        <f>IF([1]設定!AF$23="","",+[1]設定!AF$23)</f>
        <v>学術研究，専門・技術サービス業</v>
      </c>
      <c r="N7" s="20" t="str">
        <f>IF([1]設定!AG$23="","",+[1]設定!AG$23)</f>
        <v>宿泊業，飲食サービス業</v>
      </c>
      <c r="O7" s="20" t="str">
        <f>IF([1]設定!AH$23="","",+[1]設定!AH$23)</f>
        <v>生活関連サービス業，娯楽業</v>
      </c>
      <c r="P7" s="20" t="str">
        <f>IF([1]設定!AI$23="","",+[1]設定!AI$23)</f>
        <v>教育，学習支援業</v>
      </c>
      <c r="Q7" s="20" t="str">
        <f>IF([1]設定!AJ$23="","",+[1]設定!AJ$23)</f>
        <v>医療，福祉</v>
      </c>
      <c r="R7" s="20" t="str">
        <f>IF([1]設定!AK$23="","",+[1]設定!AK$23)</f>
        <v>複合サービス事業</v>
      </c>
      <c r="S7" s="20" t="str">
        <f>IF([1]設定!AL$23="","",+[1]設定!AL$23)</f>
        <v>サービス業（他に分類されないもの）</v>
      </c>
      <c r="T7" s="21" t="s">
        <v>82</v>
      </c>
      <c r="U7" s="22" t="s">
        <v>82</v>
      </c>
    </row>
    <row r="8" spans="1:21" ht="30" customHeight="1" x14ac:dyDescent="0.45">
      <c r="A8" s="16">
        <f>+[1]設定!$P11</f>
        <v>29</v>
      </c>
      <c r="B8" s="314" t="str">
        <f>+[1]設定!$O$11&amp;[1]設定!$P$11&amp;[1]設定!$Q$11</f>
        <v>平成29年平均</v>
      </c>
      <c r="C8" s="315"/>
      <c r="D8" s="23">
        <f>IF(D$7="","",INDEX('[1]第１表（年）'!$D$20:$U$50,MATCH($A8,'[1]第１表（年）'!$C$20:$C$50,0),'[1]第１表（年）'!D$6))</f>
        <v>102.3</v>
      </c>
      <c r="E8" s="24">
        <f>IF(E$7="","",INDEX('[1]第１表（年）'!$D$20:$U$50,MATCH($A8,'[1]第１表（年）'!$C$20:$C$50,0),'[1]第１表（年）'!E$6))</f>
        <v>79</v>
      </c>
      <c r="F8" s="24">
        <f>IF(F$7="","",INDEX('[1]第１表（年）'!$D$20:$U$50,MATCH($A8,'[1]第１表（年）'!$C$20:$C$50,0),'[1]第１表（年）'!F$6))</f>
        <v>97</v>
      </c>
      <c r="G8" s="24">
        <f>IF(G$7="","",INDEX('[1]第１表（年）'!$D$20:$U$50,MATCH($A8,'[1]第１表（年）'!$C$20:$C$50,0),'[1]第１表（年）'!G$6))</f>
        <v>104.5</v>
      </c>
      <c r="H8" s="24">
        <f>IF(H$7="","",INDEX('[1]第１表（年）'!$D$20:$U$50,MATCH($A8,'[1]第１表（年）'!$C$20:$C$50,0),'[1]第１表（年）'!H$6))</f>
        <v>113.9</v>
      </c>
      <c r="I8" s="24">
        <f>IF(I$7="","",INDEX('[1]第１表（年）'!$D$20:$U$50,MATCH($A8,'[1]第１表（年）'!$C$20:$C$50,0),'[1]第１表（年）'!I$6))</f>
        <v>94</v>
      </c>
      <c r="J8" s="24">
        <f>IF(J$7="","",INDEX('[1]第１表（年）'!$D$20:$U$50,MATCH($A8,'[1]第１表（年）'!$C$20:$C$50,0),'[1]第１表（年）'!J$6))</f>
        <v>102.6</v>
      </c>
      <c r="K8" s="24">
        <f>IF(K$7="","",INDEX('[1]第１表（年）'!$D$20:$U$50,MATCH($A8,'[1]第１表（年）'!$C$20:$C$50,0),'[1]第１表（年）'!K$6))</f>
        <v>110.8</v>
      </c>
      <c r="L8" s="24">
        <f>IF(L$7="","",INDEX('[1]第１表（年）'!$D$20:$U$50,MATCH($A8,'[1]第１表（年）'!$C$20:$C$50,0),'[1]第１表（年）'!L$6))</f>
        <v>108.7</v>
      </c>
      <c r="M8" s="24">
        <f>IF(M$7="","",INDEX('[1]第１表（年）'!$D$20:$U$50,MATCH($A8,'[1]第１表（年）'!$C$20:$C$50,0),'[1]第１表（年）'!M$6))</f>
        <v>109.6</v>
      </c>
      <c r="N8" s="24">
        <f>IF(N$7="","",INDEX('[1]第１表（年）'!$D$20:$U$50,MATCH($A8,'[1]第１表（年）'!$C$20:$C$50,0),'[1]第１表（年）'!N$6))</f>
        <v>119.2</v>
      </c>
      <c r="O8" s="24">
        <f>IF(O$7="","",INDEX('[1]第１表（年）'!$D$20:$U$50,MATCH($A8,'[1]第１表（年）'!$C$20:$C$50,0),'[1]第１表（年）'!O$6))</f>
        <v>117.8</v>
      </c>
      <c r="P8" s="24">
        <f>IF(P$7="","",INDEX('[1]第１表（年）'!$D$20:$U$50,MATCH($A8,'[1]第１表（年）'!$C$20:$C$50,0),'[1]第１表（年）'!P$6))</f>
        <v>128.19999999999999</v>
      </c>
      <c r="Q8" s="24">
        <f>IF(Q$7="","",INDEX('[1]第１表（年）'!$D$20:$U$50,MATCH($A8,'[1]第１表（年）'!$C$20:$C$50,0),'[1]第１表（年）'!Q$6))</f>
        <v>107.1</v>
      </c>
      <c r="R8" s="24">
        <f>IF(R$7="","",INDEX('[1]第１表（年）'!$D$20:$U$50,MATCH($A8,'[1]第１表（年）'!$C$20:$C$50,0),'[1]第１表（年）'!R$6))</f>
        <v>103.4</v>
      </c>
      <c r="S8" s="24">
        <f>IF(S$7="","",INDEX('[1]第１表（年）'!$D$20:$U$50,MATCH($A8,'[1]第１表（年）'!$C$20:$C$50,0),'[1]第１表（年）'!S$6))</f>
        <v>88.1</v>
      </c>
      <c r="T8" s="24">
        <f>IF(T$7="","",INDEX('[1]第１表（年）'!$D$20:$U$50,MATCH($A8,'[1]第１表（年）'!$C$20:$C$50,0),'[1]第１表（年）'!T$6))</f>
        <v>101.9</v>
      </c>
      <c r="U8" s="25">
        <f>IF(U$7="","",INDEX('[1]第１表（年）'!$D$20:$U$50,MATCH($A8,'[1]第１表（年）'!$C$20:$C$50,0),'[1]第１表（年）'!U$6))</f>
        <v>100.7</v>
      </c>
    </row>
    <row r="9" spans="1:21" ht="30" customHeight="1" x14ac:dyDescent="0.45">
      <c r="A9" s="16">
        <f>+[1]設定!$P12</f>
        <v>30</v>
      </c>
      <c r="B9" s="26" t="str">
        <f>IF([1]設定!$O12="","　　"&amp;IF([1]設定!$P12&lt;10,DBCS([1]設定!$P12),[1]設定!$P12),[1]設定!$O12&amp;"元")</f>
        <v>　　30</v>
      </c>
      <c r="C9" s="295"/>
      <c r="D9" s="23">
        <f>IF(D$7="","",INDEX('[1]第１表（年）'!$D$20:$U$50,MATCH($A9,'[1]第１表（年）'!$C$20:$C$50,0),'[1]第１表（年）'!D$6))</f>
        <v>102.4</v>
      </c>
      <c r="E9" s="24">
        <f>IF(E$7="","",INDEX('[1]第１表（年）'!$D$20:$U$50,MATCH($A9,'[1]第１表（年）'!$C$20:$C$50,0),'[1]第１表（年）'!E$6))</f>
        <v>83.7</v>
      </c>
      <c r="F9" s="24">
        <f>IF(F$7="","",INDEX('[1]第１表（年）'!$D$20:$U$50,MATCH($A9,'[1]第１表（年）'!$C$20:$C$50,0),'[1]第１表（年）'!F$6))</f>
        <v>97.7</v>
      </c>
      <c r="G9" s="24">
        <f>IF(G$7="","",INDEX('[1]第１表（年）'!$D$20:$U$50,MATCH($A9,'[1]第１表（年）'!$C$20:$C$50,0),'[1]第１表（年）'!G$6))</f>
        <v>105.5</v>
      </c>
      <c r="H9" s="24">
        <f>IF(H$7="","",INDEX('[1]第１表（年）'!$D$20:$U$50,MATCH($A9,'[1]第１表（年）'!$C$20:$C$50,0),'[1]第１表（年）'!H$6))</f>
        <v>102.7</v>
      </c>
      <c r="I9" s="24">
        <f>IF(I$7="","",INDEX('[1]第１表（年）'!$D$20:$U$50,MATCH($A9,'[1]第１表（年）'!$C$20:$C$50,0),'[1]第１表（年）'!I$6))</f>
        <v>102.9</v>
      </c>
      <c r="J9" s="24">
        <f>IF(J$7="","",INDEX('[1]第１表（年）'!$D$20:$U$50,MATCH($A9,'[1]第１表（年）'!$C$20:$C$50,0),'[1]第１表（年）'!J$6))</f>
        <v>110</v>
      </c>
      <c r="K9" s="24">
        <f>IF(K$7="","",INDEX('[1]第１表（年）'!$D$20:$U$50,MATCH($A9,'[1]第１表（年）'!$C$20:$C$50,0),'[1]第１表（年）'!K$6))</f>
        <v>106.9</v>
      </c>
      <c r="L9" s="24">
        <f>IF(L$7="","",INDEX('[1]第１表（年）'!$D$20:$U$50,MATCH($A9,'[1]第１表（年）'!$C$20:$C$50,0),'[1]第１表（年）'!L$6))</f>
        <v>132.80000000000001</v>
      </c>
      <c r="M9" s="24">
        <f>IF(M$7="","",INDEX('[1]第１表（年）'!$D$20:$U$50,MATCH($A9,'[1]第１表（年）'!$C$20:$C$50,0),'[1]第１表（年）'!M$6))</f>
        <v>106.2</v>
      </c>
      <c r="N9" s="24">
        <f>IF(N$7="","",INDEX('[1]第１表（年）'!$D$20:$U$50,MATCH($A9,'[1]第１表（年）'!$C$20:$C$50,0),'[1]第１表（年）'!N$6))</f>
        <v>98.1</v>
      </c>
      <c r="O9" s="24">
        <f>IF(O$7="","",INDEX('[1]第１表（年）'!$D$20:$U$50,MATCH($A9,'[1]第１表（年）'!$C$20:$C$50,0),'[1]第１表（年）'!O$6))</f>
        <v>100</v>
      </c>
      <c r="P9" s="24">
        <f>IF(P$7="","",INDEX('[1]第１表（年）'!$D$20:$U$50,MATCH($A9,'[1]第１表（年）'!$C$20:$C$50,0),'[1]第１表（年）'!P$6))</f>
        <v>124.3</v>
      </c>
      <c r="Q9" s="24">
        <f>IF(Q$7="","",INDEX('[1]第１表（年）'!$D$20:$U$50,MATCH($A9,'[1]第１表（年）'!$C$20:$C$50,0),'[1]第１表（年）'!Q$6))</f>
        <v>100.8</v>
      </c>
      <c r="R9" s="24">
        <f>IF(R$7="","",INDEX('[1]第１表（年）'!$D$20:$U$50,MATCH($A9,'[1]第１表（年）'!$C$20:$C$50,0),'[1]第１表（年）'!R$6))</f>
        <v>93.7</v>
      </c>
      <c r="S9" s="24">
        <f>IF(S$7="","",INDEX('[1]第１表（年）'!$D$20:$U$50,MATCH($A9,'[1]第１表（年）'!$C$20:$C$50,0),'[1]第１表（年）'!S$6))</f>
        <v>96.8</v>
      </c>
      <c r="T9" s="24">
        <f>IF(T$7="","",INDEX('[1]第１表（年）'!$D$20:$U$50,MATCH($A9,'[1]第１表（年）'!$C$20:$C$50,0),'[1]第１表（年）'!T$6))</f>
        <v>101.8</v>
      </c>
      <c r="U9" s="25">
        <f>IF(U$7="","",INDEX('[1]第１表（年）'!$D$20:$U$50,MATCH($A9,'[1]第１表（年）'!$C$20:$C$50,0),'[1]第１表（年）'!U$6))</f>
        <v>101.9</v>
      </c>
    </row>
    <row r="10" spans="1:21" ht="30" customHeight="1" x14ac:dyDescent="0.45">
      <c r="A10" s="16">
        <f>+[1]設定!$P13</f>
        <v>1</v>
      </c>
      <c r="B10" s="26" t="str">
        <f>IF([1]設定!$O13="","　　"&amp;IF([1]設定!$P13&lt;10,DBCS([1]設定!$P13),[1]設定!$P13),[1]設定!$O13&amp;"元")</f>
        <v>令和元</v>
      </c>
      <c r="C10" s="295"/>
      <c r="D10" s="23">
        <f>IF(D$7="","",INDEX('[1]第１表（年）'!$D$20:$U$50,MATCH($A10,'[1]第１表（年）'!$C$20:$C$50,0),'[1]第１表（年）'!D$6))</f>
        <v>100.6</v>
      </c>
      <c r="E10" s="24">
        <f>IF(E$7="","",INDEX('[1]第１表（年）'!$D$20:$U$50,MATCH($A10,'[1]第１表（年）'!$C$20:$C$50,0),'[1]第１表（年）'!E$6))</f>
        <v>103.7</v>
      </c>
      <c r="F10" s="24">
        <f>IF(F$7="","",INDEX('[1]第１表（年）'!$D$20:$U$50,MATCH($A10,'[1]第１表（年）'!$C$20:$C$50,0),'[1]第１表（年）'!F$6))</f>
        <v>98.6</v>
      </c>
      <c r="G10" s="24">
        <f>IF(G$7="","",INDEX('[1]第１表（年）'!$D$20:$U$50,MATCH($A10,'[1]第１表（年）'!$C$20:$C$50,0),'[1]第１表（年）'!G$6))</f>
        <v>108.5</v>
      </c>
      <c r="H10" s="24">
        <f>IF(H$7="","",INDEX('[1]第１表（年）'!$D$20:$U$50,MATCH($A10,'[1]第１表（年）'!$C$20:$C$50,0),'[1]第１表（年）'!H$6))</f>
        <v>102.1</v>
      </c>
      <c r="I10" s="24">
        <f>IF(I$7="","",INDEX('[1]第１表（年）'!$D$20:$U$50,MATCH($A10,'[1]第１表（年）'!$C$20:$C$50,0),'[1]第１表（年）'!I$6))</f>
        <v>95.7</v>
      </c>
      <c r="J10" s="24">
        <f>IF(J$7="","",INDEX('[1]第１表（年）'!$D$20:$U$50,MATCH($A10,'[1]第１表（年）'!$C$20:$C$50,0),'[1]第１表（年）'!J$6))</f>
        <v>101.8</v>
      </c>
      <c r="K10" s="24">
        <f>IF(K$7="","",INDEX('[1]第１表（年）'!$D$20:$U$50,MATCH($A10,'[1]第１表（年）'!$C$20:$C$50,0),'[1]第１表（年）'!K$6))</f>
        <v>104</v>
      </c>
      <c r="L10" s="24">
        <f>IF(L$7="","",INDEX('[1]第１表（年）'!$D$20:$U$50,MATCH($A10,'[1]第１表（年）'!$C$20:$C$50,0),'[1]第１表（年）'!L$6))</f>
        <v>129.5</v>
      </c>
      <c r="M10" s="24">
        <f>IF(M$7="","",INDEX('[1]第１表（年）'!$D$20:$U$50,MATCH($A10,'[1]第１表（年）'!$C$20:$C$50,0),'[1]第１表（年）'!M$6))</f>
        <v>101.5</v>
      </c>
      <c r="N10" s="24">
        <f>IF(N$7="","",INDEX('[1]第１表（年）'!$D$20:$U$50,MATCH($A10,'[1]第１表（年）'!$C$20:$C$50,0),'[1]第１表（年）'!N$6))</f>
        <v>97</v>
      </c>
      <c r="O10" s="24">
        <f>IF(O$7="","",INDEX('[1]第１表（年）'!$D$20:$U$50,MATCH($A10,'[1]第１表（年）'!$C$20:$C$50,0),'[1]第１表（年）'!O$6))</f>
        <v>84.2</v>
      </c>
      <c r="P10" s="24">
        <f>IF(P$7="","",INDEX('[1]第１表（年）'!$D$20:$U$50,MATCH($A10,'[1]第１表（年）'!$C$20:$C$50,0),'[1]第１表（年）'!P$6))</f>
        <v>98.6</v>
      </c>
      <c r="Q10" s="24">
        <f>IF(Q$7="","",INDEX('[1]第１表（年）'!$D$20:$U$50,MATCH($A10,'[1]第１表（年）'!$C$20:$C$50,0),'[1]第１表（年）'!Q$6))</f>
        <v>100.5</v>
      </c>
      <c r="R10" s="24">
        <f>IF(R$7="","",INDEX('[1]第１表（年）'!$D$20:$U$50,MATCH($A10,'[1]第１表（年）'!$C$20:$C$50,0),'[1]第１表（年）'!R$6))</f>
        <v>121.7</v>
      </c>
      <c r="S10" s="24">
        <f>IF(S$7="","",INDEX('[1]第１表（年）'!$D$20:$U$50,MATCH($A10,'[1]第１表（年）'!$C$20:$C$50,0),'[1]第１表（年）'!S$6))</f>
        <v>98.1</v>
      </c>
      <c r="T10" s="24">
        <f>IF(T$7="","",INDEX('[1]第１表（年）'!$D$20:$U$50,MATCH($A10,'[1]第１表（年）'!$C$20:$C$50,0),'[1]第１表（年）'!T$6))</f>
        <v>101.3</v>
      </c>
      <c r="U10" s="25">
        <f>IF(U$7="","",INDEX('[1]第１表（年）'!$D$20:$U$50,MATCH($A10,'[1]第１表（年）'!$C$20:$C$50,0),'[1]第１表（年）'!U$6))</f>
        <v>101.3</v>
      </c>
    </row>
    <row r="11" spans="1:21" ht="30" customHeight="1" x14ac:dyDescent="0.45">
      <c r="A11" s="16">
        <f>+[1]設定!$P14</f>
        <v>2</v>
      </c>
      <c r="B11" s="26" t="str">
        <f>IF([1]設定!$O14="","　　"&amp;IF([1]設定!$P14&lt;10,DBCS([1]設定!$P14),[1]設定!$P14),[1]設定!$O14&amp;"元")</f>
        <v>　　２</v>
      </c>
      <c r="C11" s="295"/>
      <c r="D11" s="23">
        <f>IF(D$7="","",INDEX('[1]第１表（年）'!$D$20:$U$50,MATCH($A11,'[1]第１表（年）'!$C$20:$C$50,0),'[1]第１表（年）'!D$6))</f>
        <v>100</v>
      </c>
      <c r="E11" s="24">
        <f>IF(E$7="","",INDEX('[1]第１表（年）'!$D$20:$U$50,MATCH($A11,'[1]第１表（年）'!$C$20:$C$50,0),'[1]第１表（年）'!E$6))</f>
        <v>100</v>
      </c>
      <c r="F11" s="24">
        <f>IF(F$7="","",INDEX('[1]第１表（年）'!$D$20:$U$50,MATCH($A11,'[1]第１表（年）'!$C$20:$C$50,0),'[1]第１表（年）'!F$6))</f>
        <v>100</v>
      </c>
      <c r="G11" s="24">
        <f>IF(G$7="","",INDEX('[1]第１表（年）'!$D$20:$U$50,MATCH($A11,'[1]第１表（年）'!$C$20:$C$50,0),'[1]第１表（年）'!G$6))</f>
        <v>100</v>
      </c>
      <c r="H11" s="24">
        <f>IF(H$7="","",INDEX('[1]第１表（年）'!$D$20:$U$50,MATCH($A11,'[1]第１表（年）'!$C$20:$C$50,0),'[1]第１表（年）'!H$6))</f>
        <v>100</v>
      </c>
      <c r="I11" s="24">
        <f>IF(I$7="","",INDEX('[1]第１表（年）'!$D$20:$U$50,MATCH($A11,'[1]第１表（年）'!$C$20:$C$50,0),'[1]第１表（年）'!I$6))</f>
        <v>100</v>
      </c>
      <c r="J11" s="24">
        <f>IF(J$7="","",INDEX('[1]第１表（年）'!$D$20:$U$50,MATCH($A11,'[1]第１表（年）'!$C$20:$C$50,0),'[1]第１表（年）'!J$6))</f>
        <v>100</v>
      </c>
      <c r="K11" s="24">
        <f>IF(K$7="","",INDEX('[1]第１表（年）'!$D$20:$U$50,MATCH($A11,'[1]第１表（年）'!$C$20:$C$50,0),'[1]第１表（年）'!K$6))</f>
        <v>100</v>
      </c>
      <c r="L11" s="24">
        <f>IF(L$7="","",INDEX('[1]第１表（年）'!$D$20:$U$50,MATCH($A11,'[1]第１表（年）'!$C$20:$C$50,0),'[1]第１表（年）'!L$6))</f>
        <v>100</v>
      </c>
      <c r="M11" s="24">
        <f>IF(M$7="","",INDEX('[1]第１表（年）'!$D$20:$U$50,MATCH($A11,'[1]第１表（年）'!$C$20:$C$50,0),'[1]第１表（年）'!M$6))</f>
        <v>100</v>
      </c>
      <c r="N11" s="24">
        <f>IF(N$7="","",INDEX('[1]第１表（年）'!$D$20:$U$50,MATCH($A11,'[1]第１表（年）'!$C$20:$C$50,0),'[1]第１表（年）'!N$6))</f>
        <v>100</v>
      </c>
      <c r="O11" s="24">
        <f>IF(O$7="","",INDEX('[1]第１表（年）'!$D$20:$U$50,MATCH($A11,'[1]第１表（年）'!$C$20:$C$50,0),'[1]第１表（年）'!O$6))</f>
        <v>100</v>
      </c>
      <c r="P11" s="24">
        <f>IF(P$7="","",INDEX('[1]第１表（年）'!$D$20:$U$50,MATCH($A11,'[1]第１表（年）'!$C$20:$C$50,0),'[1]第１表（年）'!P$6))</f>
        <v>100</v>
      </c>
      <c r="Q11" s="24">
        <f>IF(Q$7="","",INDEX('[1]第１表（年）'!$D$20:$U$50,MATCH($A11,'[1]第１表（年）'!$C$20:$C$50,0),'[1]第１表（年）'!Q$6))</f>
        <v>100</v>
      </c>
      <c r="R11" s="24">
        <f>IF(R$7="","",INDEX('[1]第１表（年）'!$D$20:$U$50,MATCH($A11,'[1]第１表（年）'!$C$20:$C$50,0),'[1]第１表（年）'!R$6))</f>
        <v>100</v>
      </c>
      <c r="S11" s="24">
        <f>IF(S$7="","",INDEX('[1]第１表（年）'!$D$20:$U$50,MATCH($A11,'[1]第１表（年）'!$C$20:$C$50,0),'[1]第１表（年）'!S$6))</f>
        <v>100</v>
      </c>
      <c r="T11" s="24">
        <f>IF(T$7="","",INDEX('[1]第１表（年）'!$D$20:$U$50,MATCH($A11,'[1]第１表（年）'!$C$20:$C$50,0),'[1]第１表（年）'!T$6))</f>
        <v>100</v>
      </c>
      <c r="U11" s="25">
        <f>IF(U$7="","",INDEX('[1]第１表（年）'!$D$20:$U$50,MATCH($A11,'[1]第１表（年）'!$C$20:$C$50,0),'[1]第１表（年）'!U$6))</f>
        <v>100</v>
      </c>
    </row>
    <row r="12" spans="1:21" ht="30" customHeight="1" x14ac:dyDescent="0.45">
      <c r="A12" s="16">
        <f>+[1]設定!$P15</f>
        <v>3</v>
      </c>
      <c r="B12" s="26" t="str">
        <f>IF([1]設定!$O15="","　　"&amp;IF([1]設定!$P15&lt;10,DBCS([1]設定!$P15),[1]設定!$P15),[1]設定!$O15&amp;"元")</f>
        <v>　　３</v>
      </c>
      <c r="C12" s="295"/>
      <c r="D12" s="23">
        <f>IF(D$7="","",INDEX('[1]第１表（年）'!$D$20:$U$50,MATCH($A12,'[1]第１表（年）'!$C$20:$C$50,0),'[1]第１表（年）'!D$6))</f>
        <v>103</v>
      </c>
      <c r="E12" s="24">
        <f>IF(E$7="","",INDEX('[1]第１表（年）'!$D$20:$U$50,MATCH($A12,'[1]第１表（年）'!$C$20:$C$50,0),'[1]第１表（年）'!E$6))</f>
        <v>100.2</v>
      </c>
      <c r="F12" s="24">
        <f>IF(F$7="","",INDEX('[1]第１表（年）'!$D$20:$U$50,MATCH($A12,'[1]第１表（年）'!$C$20:$C$50,0),'[1]第１表（年）'!F$6))</f>
        <v>104.2</v>
      </c>
      <c r="G12" s="24">
        <f>IF(G$7="","",INDEX('[1]第１表（年）'!$D$20:$U$50,MATCH($A12,'[1]第１表（年）'!$C$20:$C$50,0),'[1]第１表（年）'!G$6))</f>
        <v>110.5</v>
      </c>
      <c r="H12" s="24">
        <f>IF(H$7="","",INDEX('[1]第１表（年）'!$D$20:$U$50,MATCH($A12,'[1]第１表（年）'!$C$20:$C$50,0),'[1]第１表（年）'!H$6))</f>
        <v>134.69999999999999</v>
      </c>
      <c r="I12" s="24">
        <f>IF(I$7="","",INDEX('[1]第１表（年）'!$D$20:$U$50,MATCH($A12,'[1]第１表（年）'!$C$20:$C$50,0),'[1]第１表（年）'!I$6))</f>
        <v>101.4</v>
      </c>
      <c r="J12" s="24">
        <f>IF(J$7="","",INDEX('[1]第１表（年）'!$D$20:$U$50,MATCH($A12,'[1]第１表（年）'!$C$20:$C$50,0),'[1]第１表（年）'!J$6))</f>
        <v>105.1</v>
      </c>
      <c r="K12" s="24">
        <f>IF(K$7="","",INDEX('[1]第１表（年）'!$D$20:$U$50,MATCH($A12,'[1]第１表（年）'!$C$20:$C$50,0),'[1]第１表（年）'!K$6))</f>
        <v>106.6</v>
      </c>
      <c r="L12" s="24">
        <f>IF(L$7="","",INDEX('[1]第１表（年）'!$D$20:$U$50,MATCH($A12,'[1]第１表（年）'!$C$20:$C$50,0),'[1]第１表（年）'!L$6))</f>
        <v>143</v>
      </c>
      <c r="M12" s="24">
        <f>IF(M$7="","",INDEX('[1]第１表（年）'!$D$20:$U$50,MATCH($A12,'[1]第１表（年）'!$C$20:$C$50,0),'[1]第１表（年）'!M$6))</f>
        <v>98</v>
      </c>
      <c r="N12" s="24">
        <f>IF(N$7="","",INDEX('[1]第１表（年）'!$D$20:$U$50,MATCH($A12,'[1]第１表（年）'!$C$20:$C$50,0),'[1]第１表（年）'!N$6))</f>
        <v>100.8</v>
      </c>
      <c r="O12" s="24">
        <f>IF(O$7="","",INDEX('[1]第１表（年）'!$D$20:$U$50,MATCH($A12,'[1]第１表（年）'!$C$20:$C$50,0),'[1]第１表（年）'!O$6))</f>
        <v>119.4</v>
      </c>
      <c r="P12" s="24">
        <f>IF(P$7="","",INDEX('[1]第１表（年）'!$D$20:$U$50,MATCH($A12,'[1]第１表（年）'!$C$20:$C$50,0),'[1]第１表（年）'!P$6))</f>
        <v>106.6</v>
      </c>
      <c r="Q12" s="24">
        <f>IF(Q$7="","",INDEX('[1]第１表（年）'!$D$20:$U$50,MATCH($A12,'[1]第１表（年）'!$C$20:$C$50,0),'[1]第１表（年）'!Q$6))</f>
        <v>94.5</v>
      </c>
      <c r="R12" s="24">
        <f>IF(R$7="","",INDEX('[1]第１表（年）'!$D$20:$U$50,MATCH($A12,'[1]第１表（年）'!$C$20:$C$50,0),'[1]第１表（年）'!R$6))</f>
        <v>100.5</v>
      </c>
      <c r="S12" s="24">
        <f>IF(S$7="","",INDEX('[1]第１表（年）'!$D$20:$U$50,MATCH($A12,'[1]第１表（年）'!$C$20:$C$50,0),'[1]第１表（年）'!S$6))</f>
        <v>100.4</v>
      </c>
      <c r="T12" s="24">
        <f>IF(T$7="","",INDEX('[1]第１表（年）'!$D$20:$U$50,MATCH($A12,'[1]第１表（年）'!$C$20:$C$50,0),'[1]第１表（年）'!T$6))</f>
        <v>102.2</v>
      </c>
      <c r="U12" s="25">
        <f>IF(U$7="","",INDEX('[1]第１表（年）'!$D$20:$U$50,MATCH($A12,'[1]第１表（年）'!$C$20:$C$50,0),'[1]第１表（年）'!U$6))</f>
        <v>102.2</v>
      </c>
    </row>
    <row r="13" spans="1:21" ht="30" customHeight="1" x14ac:dyDescent="0.45">
      <c r="A13" s="16">
        <f>+[1]設定!$P16</f>
        <v>4</v>
      </c>
      <c r="B13" s="26" t="str">
        <f>IF([1]設定!$O16="","　　"&amp;IF([1]設定!$P16&lt;10,DBCS([1]設定!$P16),[1]設定!$P16),[1]設定!$O16&amp;"元")</f>
        <v>　　４</v>
      </c>
      <c r="C13" s="295"/>
      <c r="D13" s="23">
        <f>IF(D$7="","",INDEX('[1]第１表（年）'!$D$20:$U$50,MATCH($A13,'[1]第１表（年）'!$C$20:$C$50,0),'[1]第１表（年）'!D$6))</f>
        <v>104</v>
      </c>
      <c r="E13" s="24">
        <f>IF(E$7="","",INDEX('[1]第１表（年）'!$D$20:$U$50,MATCH($A13,'[1]第１表（年）'!$C$20:$C$50,0),'[1]第１表（年）'!E$6))</f>
        <v>94.8</v>
      </c>
      <c r="F13" s="24">
        <f>IF(F$7="","",INDEX('[1]第１表（年）'!$D$20:$U$50,MATCH($A13,'[1]第１表（年）'!$C$20:$C$50,0),'[1]第１表（年）'!F$6))</f>
        <v>113.5</v>
      </c>
      <c r="G13" s="24">
        <f>IF(G$7="","",INDEX('[1]第１表（年）'!$D$20:$U$50,MATCH($A13,'[1]第１表（年）'!$C$20:$C$50,0),'[1]第１表（年）'!G$6))</f>
        <v>118.8</v>
      </c>
      <c r="H13" s="24">
        <f>IF(H$7="","",INDEX('[1]第１表（年）'!$D$20:$U$50,MATCH($A13,'[1]第１表（年）'!$C$20:$C$50,0),'[1]第１表（年）'!H$6))</f>
        <v>152.4</v>
      </c>
      <c r="I13" s="24">
        <f>IF(I$7="","",INDEX('[1]第１表（年）'!$D$20:$U$50,MATCH($A13,'[1]第１表（年）'!$C$20:$C$50,0),'[1]第１表（年）'!I$6))</f>
        <v>94.5</v>
      </c>
      <c r="J13" s="24">
        <f>IF(J$7="","",INDEX('[1]第１表（年）'!$D$20:$U$50,MATCH($A13,'[1]第１表（年）'!$C$20:$C$50,0),'[1]第１表（年）'!J$6))</f>
        <v>107.9</v>
      </c>
      <c r="K13" s="24">
        <f>IF(K$7="","",INDEX('[1]第１表（年）'!$D$20:$U$50,MATCH($A13,'[1]第１表（年）'!$C$20:$C$50,0),'[1]第１表（年）'!K$6))</f>
        <v>93.7</v>
      </c>
      <c r="L13" s="24">
        <f>IF(L$7="","",INDEX('[1]第１表（年）'!$D$20:$U$50,MATCH($A13,'[1]第１表（年）'!$C$20:$C$50,0),'[1]第１表（年）'!L$6))</f>
        <v>125.7</v>
      </c>
      <c r="M13" s="24">
        <f>IF(M$7="","",INDEX('[1]第１表（年）'!$D$20:$U$50,MATCH($A13,'[1]第１表（年）'!$C$20:$C$50,0),'[1]第１表（年）'!M$6))</f>
        <v>97</v>
      </c>
      <c r="N13" s="24">
        <f>IF(N$7="","",INDEX('[1]第１表（年）'!$D$20:$U$50,MATCH($A13,'[1]第１表（年）'!$C$20:$C$50,0),'[1]第１表（年）'!N$6))</f>
        <v>110.4</v>
      </c>
      <c r="O13" s="24">
        <f>IF(O$7="","",INDEX('[1]第１表（年）'!$D$20:$U$50,MATCH($A13,'[1]第１表（年）'!$C$20:$C$50,0),'[1]第１表（年）'!O$6))</f>
        <v>96</v>
      </c>
      <c r="P13" s="24">
        <f>IF(P$7="","",INDEX('[1]第１表（年）'!$D$20:$U$50,MATCH($A13,'[1]第１表（年）'!$C$20:$C$50,0),'[1]第１表（年）'!P$6))</f>
        <v>112.8</v>
      </c>
      <c r="Q13" s="24">
        <f>IF(Q$7="","",INDEX('[1]第１表（年）'!$D$20:$U$50,MATCH($A13,'[1]第１表（年）'!$C$20:$C$50,0),'[1]第１表（年）'!Q$6))</f>
        <v>97.9</v>
      </c>
      <c r="R13" s="24">
        <f>IF(R$7="","",INDEX('[1]第１表（年）'!$D$20:$U$50,MATCH($A13,'[1]第１表（年）'!$C$20:$C$50,0),'[1]第１表（年）'!R$6))</f>
        <v>99.9</v>
      </c>
      <c r="S13" s="24">
        <f>IF(S$7="","",INDEX('[1]第１表（年）'!$D$20:$U$50,MATCH($A13,'[1]第１表（年）'!$C$20:$C$50,0),'[1]第１表（年）'!S$6))</f>
        <v>90.3</v>
      </c>
      <c r="T13" s="24">
        <f>IF(T$7="","",INDEX('[1]第１表（年）'!$D$20:$U$50,MATCH($A13,'[1]第１表（年）'!$C$20:$C$50,0),'[1]第１表（年）'!T$6))</f>
        <v>103.2</v>
      </c>
      <c r="U13" s="27">
        <f>IF(U$7="","",INDEX('[1]第１表（年）'!$D$20:$U$50,MATCH($A13,'[1]第１表（年）'!$C$20:$C$50,0),'[1]第１表（年）'!U$6))</f>
        <v>102.7</v>
      </c>
    </row>
    <row r="14" spans="1:21" ht="30" customHeight="1" x14ac:dyDescent="0.45">
      <c r="A14" s="16">
        <f>+[1]設定!$P17</f>
        <v>5</v>
      </c>
      <c r="B14" s="296" t="str">
        <f>IF([1]設定!$O17="","　　"&amp;IF([1]設定!$P17&lt;10,DBCS([1]設定!$P17),[1]設定!$P17),[1]設定!$O17&amp;"元")</f>
        <v>　　５</v>
      </c>
      <c r="C14" s="28"/>
      <c r="D14" s="23">
        <f>IF(D$7="","",INDEX('[1]第１表（年）'!$D$20:$U$50,MATCH($A14,'[1]第１表（年）'!$C$20:$C$50,0),'[1]第１表（年）'!D$6))</f>
        <v>102.6</v>
      </c>
      <c r="E14" s="24">
        <f>IF(E$7="","",INDEX('[1]第１表（年）'!$D$20:$U$50,MATCH($A14,'[1]第１表（年）'!$C$20:$C$50,0),'[1]第１表（年）'!E$6))</f>
        <v>91.4</v>
      </c>
      <c r="F14" s="24">
        <f>IF(F$7="","",INDEX('[1]第１表（年）'!$D$20:$U$50,MATCH($A14,'[1]第１表（年）'!$C$20:$C$50,0),'[1]第１表（年）'!F$6))</f>
        <v>109.2</v>
      </c>
      <c r="G14" s="24">
        <f>IF(G$7="","",INDEX('[1]第１表（年）'!$D$20:$U$50,MATCH($A14,'[1]第１表（年）'!$C$20:$C$50,0),'[1]第１表（年）'!G$6))</f>
        <v>125.9</v>
      </c>
      <c r="H14" s="29">
        <f>IF(H$7="","",INDEX('[1]第１表（年）'!$D$20:$U$50,MATCH($A14,'[1]第１表（年）'!$C$20:$C$50,0),'[1]第１表（年）'!H$6))</f>
        <v>146.80000000000001</v>
      </c>
      <c r="I14" s="24">
        <f>IF(I$7="","",INDEX('[1]第１表（年）'!$D$20:$U$50,MATCH($A14,'[1]第１表（年）'!$C$20:$C$50,0),'[1]第１表（年）'!I$6))</f>
        <v>91.3</v>
      </c>
      <c r="J14" s="24">
        <f>IF(J$7="","",INDEX('[1]第１表（年）'!$D$20:$U$50,MATCH($A14,'[1]第１表（年）'!$C$20:$C$50,0),'[1]第１表（年）'!J$6))</f>
        <v>107.2</v>
      </c>
      <c r="K14" s="24">
        <f>IF(K$7="","",INDEX('[1]第１表（年）'!$D$20:$U$50,MATCH($A14,'[1]第１表（年）'!$C$20:$C$50,0),'[1]第１表（年）'!K$6))</f>
        <v>108.2</v>
      </c>
      <c r="L14" s="29">
        <f>IF(L$7="","",INDEX('[1]第１表（年）'!$D$20:$U$50,MATCH($A14,'[1]第１表（年）'!$C$20:$C$50,0),'[1]第１表（年）'!L$6))</f>
        <v>103.9</v>
      </c>
      <c r="M14" s="29">
        <f>IF(M$7="","",INDEX('[1]第１表（年）'!$D$20:$U$50,MATCH($A14,'[1]第１表（年）'!$C$20:$C$50,0),'[1]第１表（年）'!M$6))</f>
        <v>105.5</v>
      </c>
      <c r="N14" s="29">
        <f>IF(N$7="","",INDEX('[1]第１表（年）'!$D$20:$U$50,MATCH($A14,'[1]第１表（年）'!$C$20:$C$50,0),'[1]第１表（年）'!N$6))</f>
        <v>90.4</v>
      </c>
      <c r="O14" s="29">
        <f>IF(O$7="","",INDEX('[1]第１表（年）'!$D$20:$U$50,MATCH($A14,'[1]第１表（年）'!$C$20:$C$50,0),'[1]第１表（年）'!O$6))</f>
        <v>108.8</v>
      </c>
      <c r="P14" s="29">
        <f>IF(P$7="","",INDEX('[1]第１表（年）'!$D$20:$U$50,MATCH($A14,'[1]第１表（年）'!$C$20:$C$50,0),'[1]第１表（年）'!P$6))</f>
        <v>116</v>
      </c>
      <c r="Q14" s="29">
        <f>IF(Q$7="","",INDEX('[1]第１表（年）'!$D$20:$U$50,MATCH($A14,'[1]第１表（年）'!$C$20:$C$50,0),'[1]第１表（年）'!Q$6))</f>
        <v>97.8</v>
      </c>
      <c r="R14" s="29">
        <f>IF(R$7="","",INDEX('[1]第１表（年）'!$D$20:$U$50,MATCH($A14,'[1]第１表（年）'!$C$20:$C$50,0),'[1]第１表（年）'!R$6))</f>
        <v>98</v>
      </c>
      <c r="S14" s="29">
        <f>IF(S$7="","",INDEX('[1]第１表（年）'!$D$20:$U$50,MATCH($A14,'[1]第１表（年）'!$C$20:$C$50,0),'[1]第１表（年）'!S$6))</f>
        <v>92.9</v>
      </c>
      <c r="T14" s="29">
        <f>IF(T$7="","",INDEX('[1]第１表（年）'!$D$20:$U$50,MATCH($A14,'[1]第１表（年）'!$C$20:$C$50,0),'[1]第１表（年）'!T$6))</f>
        <v>102</v>
      </c>
      <c r="U14" s="29">
        <f>IF(U$7="","",INDEX('[1]第１表（年）'!$D$20:$U$50,MATCH($A14,'[1]第１表（年）'!$C$20:$C$50,0),'[1]第１表（年）'!U$6))</f>
        <v>101.9</v>
      </c>
    </row>
    <row r="15" spans="1:21" ht="30" customHeight="1" x14ac:dyDescent="0.45">
      <c r="A15" s="30" t="str">
        <f>+[1]設定!T18</f>
        <v>53</v>
      </c>
      <c r="B15" s="31" t="str">
        <f>[1]設定!$O18&amp;IF([1]設定!$P18&lt;10,DBCS([1]設定!$P18),[1]設定!$P18)&amp;"年"</f>
        <v>令和５年</v>
      </c>
      <c r="C15" s="297" t="str">
        <f>IF([1]設定!R18&lt;10,DBCS([1]設定!R18),[1]設定!R18)&amp;"月"</f>
        <v>３月</v>
      </c>
      <c r="D15" s="32">
        <f>IF(D$7="","",INDEX('[1]第１表（月）'!$D$160:$U$300,MATCH($A15,'[1]第１表（月）'!$A$160:$A$300,0),'[1]第１表（月）'!D$6))</f>
        <v>90.2</v>
      </c>
      <c r="E15" s="32">
        <f>IF(E$7="","",INDEX('[1]第１表（月）'!$D$160:$U$300,MATCH($A15,'[1]第１表（月）'!$A$160:$A$300,0),'[1]第１表（月）'!E$6))</f>
        <v>84.4</v>
      </c>
      <c r="F15" s="32">
        <f>IF(F$7="","",INDEX('[1]第１表（月）'!$D$160:$U$300,MATCH($A15,'[1]第１表（月）'!$A$160:$A$300,0),'[1]第１表（月）'!F$6))</f>
        <v>96.5</v>
      </c>
      <c r="G15" s="32">
        <f>IF(G$7="","",INDEX('[1]第１表（月）'!$D$160:$U$300,MATCH($A15,'[1]第１表（月）'!$A$160:$A$300,0),'[1]第１表（月）'!G$6))</f>
        <v>99.7</v>
      </c>
      <c r="H15" s="32">
        <f>IF(H$7="","",INDEX('[1]第１表（月）'!$D$160:$U$300,MATCH($A15,'[1]第１表（月）'!$A$160:$A$300,0),'[1]第１表（月）'!H$6))</f>
        <v>133.6</v>
      </c>
      <c r="I15" s="32">
        <f>IF(I$7="","",INDEX('[1]第１表（月）'!$D$160:$U$300,MATCH($A15,'[1]第１表（月）'!$A$160:$A$300,0),'[1]第１表（月）'!I$6))</f>
        <v>88.5</v>
      </c>
      <c r="J15" s="32">
        <f>IF(J$7="","",INDEX('[1]第１表（月）'!$D$160:$U$300,MATCH($A15,'[1]第１表（月）'!$A$160:$A$300,0),'[1]第１表（月）'!J$6))</f>
        <v>101</v>
      </c>
      <c r="K15" s="32">
        <f>IF(K$7="","",INDEX('[1]第１表（月）'!$D$160:$U$300,MATCH($A15,'[1]第１表（月）'!$A$160:$A$300,0),'[1]第１表（月）'!K$6))</f>
        <v>88.8</v>
      </c>
      <c r="L15" s="32">
        <f>IF(L$7="","",INDEX('[1]第１表（月）'!$D$160:$U$300,MATCH($A15,'[1]第１表（月）'!$A$160:$A$300,0),'[1]第１表（月）'!L$6))</f>
        <v>90.6</v>
      </c>
      <c r="M15" s="32">
        <f>IF(M$7="","",INDEX('[1]第１表（月）'!$D$160:$U$300,MATCH($A15,'[1]第１表（月）'!$A$160:$A$300,0),'[1]第１表（月）'!M$6))</f>
        <v>93</v>
      </c>
      <c r="N15" s="32">
        <f>IF(N$7="","",INDEX('[1]第１表（月）'!$D$160:$U$300,MATCH($A15,'[1]第１表（月）'!$A$160:$A$300,0),'[1]第１表（月）'!N$6))</f>
        <v>92.4</v>
      </c>
      <c r="O15" s="32">
        <f>IF(O$7="","",INDEX('[1]第１表（月）'!$D$160:$U$300,MATCH($A15,'[1]第１表（月）'!$A$160:$A$300,0),'[1]第１表（月）'!O$6))</f>
        <v>90.7</v>
      </c>
      <c r="P15" s="32">
        <f>IF(P$7="","",INDEX('[1]第１表（月）'!$D$160:$U$300,MATCH($A15,'[1]第１表（月）'!$A$160:$A$300,0),'[1]第１表（月）'!P$6))</f>
        <v>88.1</v>
      </c>
      <c r="Q15" s="32">
        <f>IF(Q$7="","",INDEX('[1]第１表（月）'!$D$160:$U$300,MATCH($A15,'[1]第１表（月）'!$A$160:$A$300,0),'[1]第１表（月）'!Q$6))</f>
        <v>82.5</v>
      </c>
      <c r="R15" s="32">
        <f>IF(R$7="","",INDEX('[1]第１表（月）'!$D$160:$U$300,MATCH($A15,'[1]第１表（月）'!$A$160:$A$300,0),'[1]第１表（月）'!R$6))</f>
        <v>77.099999999999994</v>
      </c>
      <c r="S15" s="32">
        <f>IF(S$7="","",INDEX('[1]第１表（月）'!$D$160:$U$300,MATCH($A15,'[1]第１表（月）'!$A$160:$A$300,0),'[1]第１表（月）'!S$6))</f>
        <v>84.9</v>
      </c>
      <c r="T15" s="32">
        <f>IF(T$7="","",INDEX('[1]第１表（月）'!$D$160:$U$300,MATCH($A15,'[1]第１表（月）'!$A$160:$A$300,0),'[1]第１表（月）'!T$6))</f>
        <v>100.5</v>
      </c>
      <c r="U15" s="32">
        <f>IF(U$7="","",INDEX('[1]第１表（月）'!$D$160:$U$300,MATCH($A15,'[1]第１表（月）'!$A$160:$A$300,0),'[1]第１表（月）'!U$6))</f>
        <v>100.3</v>
      </c>
    </row>
    <row r="16" spans="1:21" ht="30" customHeight="1" x14ac:dyDescent="0.45">
      <c r="A16" s="30" t="str">
        <f>+[1]設定!T19</f>
        <v>54</v>
      </c>
      <c r="B16" s="31" t="str">
        <f>IF(C16="１月",[1]設定!$O19&amp;IF([1]設定!$P19&lt;10,DBCS([1]設定!$P19),[1]設定!$P19)&amp;"年","")</f>
        <v/>
      </c>
      <c r="C16" s="297" t="str">
        <f>IF([1]設定!R19&lt;10,DBCS([1]設定!R19),[1]設定!R19)&amp;"月"</f>
        <v>４月</v>
      </c>
      <c r="D16" s="33">
        <f>IF(D$7="","",INDEX('[1]第１表（月）'!$D$160:$U$300,MATCH($A16,'[1]第１表（月）'!$A$160:$A$300,0),'[1]第１表（月）'!D$6))</f>
        <v>90.3</v>
      </c>
      <c r="E16" s="33">
        <f>IF(E$7="","",INDEX('[1]第１表（月）'!$D$160:$U$300,MATCH($A16,'[1]第１表（月）'!$A$160:$A$300,0),'[1]第１表（月）'!E$6))</f>
        <v>83.4</v>
      </c>
      <c r="F16" s="33">
        <f>IF(F$7="","",INDEX('[1]第１表（月）'!$D$160:$U$300,MATCH($A16,'[1]第１表（月）'!$A$160:$A$300,0),'[1]第１表（月）'!F$6))</f>
        <v>94.8</v>
      </c>
      <c r="G16" s="33">
        <f>IF(G$7="","",INDEX('[1]第１表（月）'!$D$160:$U$300,MATCH($A16,'[1]第１表（月）'!$A$160:$A$300,0),'[1]第１表（月）'!G$6))</f>
        <v>103.3</v>
      </c>
      <c r="H16" s="33">
        <f>IF(H$7="","",INDEX('[1]第１表（月）'!$D$160:$U$300,MATCH($A16,'[1]第１表（月）'!$A$160:$A$300,0),'[1]第１表（月）'!H$6))</f>
        <v>114.8</v>
      </c>
      <c r="I16" s="33">
        <f>IF(I$7="","",INDEX('[1]第１表（月）'!$D$160:$U$300,MATCH($A16,'[1]第１表（月）'!$A$160:$A$300,0),'[1]第１表（月）'!I$6))</f>
        <v>79.2</v>
      </c>
      <c r="J16" s="33">
        <f>IF(J$7="","",INDEX('[1]第１表（月）'!$D$160:$U$300,MATCH($A16,'[1]第１表（月）'!$A$160:$A$300,0),'[1]第１表（月）'!J$6))</f>
        <v>99.8</v>
      </c>
      <c r="K16" s="33">
        <f>IF(K$7="","",INDEX('[1]第１表（月）'!$D$160:$U$300,MATCH($A16,'[1]第１表（月）'!$A$160:$A$300,0),'[1]第１表（月）'!K$6))</f>
        <v>91.8</v>
      </c>
      <c r="L16" s="33">
        <f>IF(L$7="","",INDEX('[1]第１表（月）'!$D$160:$U$300,MATCH($A16,'[1]第１表（月）'!$A$160:$A$300,0),'[1]第１表（月）'!L$6))</f>
        <v>92.3</v>
      </c>
      <c r="M16" s="33">
        <f>IF(M$7="","",INDEX('[1]第１表（月）'!$D$160:$U$300,MATCH($A16,'[1]第１表（月）'!$A$160:$A$300,0),'[1]第１表（月）'!M$6))</f>
        <v>105.6</v>
      </c>
      <c r="N16" s="33">
        <f>IF(N$7="","",INDEX('[1]第１表（月）'!$D$160:$U$300,MATCH($A16,'[1]第１表（月）'!$A$160:$A$300,0),'[1]第１表（月）'!N$6))</f>
        <v>96.7</v>
      </c>
      <c r="O16" s="33">
        <f>IF(O$7="","",INDEX('[1]第１表（月）'!$D$160:$U$300,MATCH($A16,'[1]第１表（月）'!$A$160:$A$300,0),'[1]第１表（月）'!O$6))</f>
        <v>90.4</v>
      </c>
      <c r="P16" s="33">
        <f>IF(P$7="","",INDEX('[1]第１表（月）'!$D$160:$U$300,MATCH($A16,'[1]第１表（月）'!$A$160:$A$300,0),'[1]第１表（月）'!P$6))</f>
        <v>88.7</v>
      </c>
      <c r="Q16" s="33">
        <f>IF(Q$7="","",INDEX('[1]第１表（月）'!$D$160:$U$300,MATCH($A16,'[1]第１表（月）'!$A$160:$A$300,0),'[1]第１表（月）'!Q$6))</f>
        <v>85.6</v>
      </c>
      <c r="R16" s="33">
        <f>IF(R$7="","",INDEX('[1]第１表（月）'!$D$160:$U$300,MATCH($A16,'[1]第１表（月）'!$A$160:$A$300,0),'[1]第１表（月）'!R$6))</f>
        <v>79.7</v>
      </c>
      <c r="S16" s="33">
        <f>IF(S$7="","",INDEX('[1]第１表（月）'!$D$160:$U$300,MATCH($A16,'[1]第１表（月）'!$A$160:$A$300,0),'[1]第１表（月）'!S$6))</f>
        <v>84.7</v>
      </c>
      <c r="T16" s="33">
        <f>IF(T$7="","",INDEX('[1]第１表（月）'!$D$160:$U$300,MATCH($A16,'[1]第１表（月）'!$A$160:$A$300,0),'[1]第１表（月）'!T$6))</f>
        <v>103.6</v>
      </c>
      <c r="U16" s="33">
        <f>IF(U$7="","",INDEX('[1]第１表（月）'!$D$160:$U$300,MATCH($A16,'[1]第１表（月）'!$A$160:$A$300,0),'[1]第１表（月）'!U$6))</f>
        <v>103.1</v>
      </c>
    </row>
    <row r="17" spans="1:21" ht="30" customHeight="1" x14ac:dyDescent="0.45">
      <c r="A17" s="30" t="str">
        <f>+[1]設定!T20</f>
        <v>55</v>
      </c>
      <c r="B17" s="31" t="str">
        <f>IF(C17="１月",[1]設定!$O20&amp;IF([1]設定!$P20&lt;10,DBCS([1]設定!$P20),[1]設定!$P20)&amp;"年","")</f>
        <v/>
      </c>
      <c r="C17" s="297" t="str">
        <f>IF([1]設定!R20&lt;10,DBCS([1]設定!R20),[1]設定!R20)&amp;"月"</f>
        <v>５月</v>
      </c>
      <c r="D17" s="33">
        <f>IF(D$7="","",INDEX('[1]第１表（月）'!$D$160:$U$300,MATCH($A17,'[1]第１表（月）'!$A$160:$A$300,0),'[1]第１表（月）'!D$6))</f>
        <v>88.7</v>
      </c>
      <c r="E17" s="33">
        <f>IF(E$7="","",INDEX('[1]第１表（月）'!$D$160:$U$300,MATCH($A17,'[1]第１表（月）'!$A$160:$A$300,0),'[1]第１表（月）'!E$6))</f>
        <v>79.7</v>
      </c>
      <c r="F17" s="33">
        <f>IF(F$7="","",INDEX('[1]第１表（月）'!$D$160:$U$300,MATCH($A17,'[1]第１表（月）'!$A$160:$A$300,0),'[1]第１表（月）'!F$6))</f>
        <v>92.1</v>
      </c>
      <c r="G17" s="33">
        <f>IF(G$7="","",INDEX('[1]第１表（月）'!$D$160:$U$300,MATCH($A17,'[1]第１表（月）'!$A$160:$A$300,0),'[1]第１表（月）'!G$6))</f>
        <v>100.2</v>
      </c>
      <c r="H17" s="33">
        <f>IF(H$7="","",INDEX('[1]第１表（月）'!$D$160:$U$300,MATCH($A17,'[1]第１表（月）'!$A$160:$A$300,0),'[1]第１表（月）'!H$6))</f>
        <v>115</v>
      </c>
      <c r="I17" s="33">
        <f>IF(I$7="","",INDEX('[1]第１表（月）'!$D$160:$U$300,MATCH($A17,'[1]第１表（月）'!$A$160:$A$300,0),'[1]第１表（月）'!I$6))</f>
        <v>87.2</v>
      </c>
      <c r="J17" s="33">
        <f>IF(J$7="","",INDEX('[1]第１表（月）'!$D$160:$U$300,MATCH($A17,'[1]第１表（月）'!$A$160:$A$300,0),'[1]第１表（月）'!J$6))</f>
        <v>96.9</v>
      </c>
      <c r="K17" s="33">
        <f>IF(K$7="","",INDEX('[1]第１表（月）'!$D$160:$U$300,MATCH($A17,'[1]第１表（月）'!$A$160:$A$300,0),'[1]第１表（月）'!K$6))</f>
        <v>93.1</v>
      </c>
      <c r="L17" s="33">
        <f>IF(L$7="","",INDEX('[1]第１表（月）'!$D$160:$U$300,MATCH($A17,'[1]第１表（月）'!$A$160:$A$300,0),'[1]第１表（月）'!L$6))</f>
        <v>102.1</v>
      </c>
      <c r="M17" s="33">
        <f>IF(M$7="","",INDEX('[1]第１表（月）'!$D$160:$U$300,MATCH($A17,'[1]第１表（月）'!$A$160:$A$300,0),'[1]第１表（月）'!M$6))</f>
        <v>88.9</v>
      </c>
      <c r="N17" s="33">
        <f>IF(N$7="","",INDEX('[1]第１表（月）'!$D$160:$U$300,MATCH($A17,'[1]第１表（月）'!$A$160:$A$300,0),'[1]第１表（月）'!N$6))</f>
        <v>101.3</v>
      </c>
      <c r="O17" s="33">
        <f>IF(O$7="","",INDEX('[1]第１表（月）'!$D$160:$U$300,MATCH($A17,'[1]第１表（月）'!$A$160:$A$300,0),'[1]第１表（月）'!O$6))</f>
        <v>94.9</v>
      </c>
      <c r="P17" s="33">
        <f>IF(P$7="","",INDEX('[1]第１表（月）'!$D$160:$U$300,MATCH($A17,'[1]第１表（月）'!$A$160:$A$300,0),'[1]第１表（月）'!P$6))</f>
        <v>88</v>
      </c>
      <c r="Q17" s="33">
        <f>IF(Q$7="","",INDEX('[1]第１表（月）'!$D$160:$U$300,MATCH($A17,'[1]第１表（月）'!$A$160:$A$300,0),'[1]第１表（月）'!Q$6))</f>
        <v>81.900000000000006</v>
      </c>
      <c r="R17" s="33">
        <f>IF(R$7="","",INDEX('[1]第１表（月）'!$D$160:$U$300,MATCH($A17,'[1]第１表（月）'!$A$160:$A$300,0),'[1]第１表（月）'!R$6))</f>
        <v>77.900000000000006</v>
      </c>
      <c r="S17" s="33">
        <f>IF(S$7="","",INDEX('[1]第１表（月）'!$D$160:$U$300,MATCH($A17,'[1]第１表（月）'!$A$160:$A$300,0),'[1]第１表（月）'!S$6))</f>
        <v>84.8</v>
      </c>
      <c r="T17" s="33">
        <f>IF(T$7="","",INDEX('[1]第１表（月）'!$D$160:$U$300,MATCH($A17,'[1]第１表（月）'!$A$160:$A$300,0),'[1]第１表（月）'!T$6))</f>
        <v>101.3</v>
      </c>
      <c r="U17" s="33">
        <f>IF(U$7="","",INDEX('[1]第１表（月）'!$D$160:$U$300,MATCH($A17,'[1]第１表（月）'!$A$160:$A$300,0),'[1]第１表（月）'!U$6))</f>
        <v>101.6</v>
      </c>
    </row>
    <row r="18" spans="1:21" ht="30" customHeight="1" x14ac:dyDescent="0.45">
      <c r="A18" s="30" t="str">
        <f>+[1]設定!T21</f>
        <v>56</v>
      </c>
      <c r="B18" s="31" t="str">
        <f>IF(C18="１月",[1]設定!$O21&amp;IF([1]設定!$P21&lt;10,DBCS([1]設定!$P21),[1]設定!$P21)&amp;"年","")</f>
        <v/>
      </c>
      <c r="C18" s="297" t="str">
        <f>IF([1]設定!R21&lt;10,DBCS([1]設定!R21),[1]設定!R21)&amp;"月"</f>
        <v>６月</v>
      </c>
      <c r="D18" s="33">
        <f>IF(D$7="","",INDEX('[1]第１表（月）'!$D$160:$U$300,MATCH($A18,'[1]第１表（月）'!$A$160:$A$300,0),'[1]第１表（月）'!D$6))</f>
        <v>138.6</v>
      </c>
      <c r="E18" s="33">
        <f>IF(E$7="","",INDEX('[1]第１表（月）'!$D$160:$U$300,MATCH($A18,'[1]第１表（月）'!$A$160:$A$300,0),'[1]第１表（月）'!E$6))</f>
        <v>100.5</v>
      </c>
      <c r="F18" s="33">
        <f>IF(F$7="","",INDEX('[1]第１表（月）'!$D$160:$U$300,MATCH($A18,'[1]第１表（月）'!$A$160:$A$300,0),'[1]第１表（月）'!F$6))</f>
        <v>146.30000000000001</v>
      </c>
      <c r="G18" s="33">
        <f>IF(G$7="","",INDEX('[1]第１表（月）'!$D$160:$U$300,MATCH($A18,'[1]第１表（月）'!$A$160:$A$300,0),'[1]第１表（月）'!G$6))</f>
        <v>253</v>
      </c>
      <c r="H18" s="33">
        <f>IF(H$7="","",INDEX('[1]第１表（月）'!$D$160:$U$300,MATCH($A18,'[1]第１表（月）'!$A$160:$A$300,0),'[1]第１表（月）'!H$6))</f>
        <v>245.3</v>
      </c>
      <c r="I18" s="33">
        <f>IF(I$7="","",INDEX('[1]第１表（月）'!$D$160:$U$300,MATCH($A18,'[1]第１表（月）'!$A$160:$A$300,0),'[1]第１表（月）'!I$6))</f>
        <v>93.8</v>
      </c>
      <c r="J18" s="33">
        <f>IF(J$7="","",INDEX('[1]第１表（月）'!$D$160:$U$300,MATCH($A18,'[1]第１表（月）'!$A$160:$A$300,0),'[1]第１表（月）'!J$6))</f>
        <v>105.1</v>
      </c>
      <c r="K18" s="33">
        <f>IF(K$7="","",INDEX('[1]第１表（月）'!$D$160:$U$300,MATCH($A18,'[1]第１表（月）'!$A$160:$A$300,0),'[1]第１表（月）'!K$6))</f>
        <v>189.6</v>
      </c>
      <c r="L18" s="33">
        <f>IF(L$7="","",INDEX('[1]第１表（月）'!$D$160:$U$300,MATCH($A18,'[1]第１表（月）'!$A$160:$A$300,0),'[1]第１表（月）'!L$6))</f>
        <v>109.8</v>
      </c>
      <c r="M18" s="33">
        <f>IF(M$7="","",INDEX('[1]第１表（月）'!$D$160:$U$300,MATCH($A18,'[1]第１表（月）'!$A$160:$A$300,0),'[1]第１表（月）'!M$6))</f>
        <v>150.80000000000001</v>
      </c>
      <c r="N18" s="33">
        <f>IF(N$7="","",INDEX('[1]第１表（月）'!$D$160:$U$300,MATCH($A18,'[1]第１表（月）'!$A$160:$A$300,0),'[1]第１表（月）'!N$6))</f>
        <v>92.3</v>
      </c>
      <c r="O18" s="33">
        <f>IF(O$7="","",INDEX('[1]第１表（月）'!$D$160:$U$300,MATCH($A18,'[1]第１表（月）'!$A$160:$A$300,0),'[1]第１表（月）'!O$6))</f>
        <v>173.5</v>
      </c>
      <c r="P18" s="33">
        <f>IF(P$7="","",INDEX('[1]第１表（月）'!$D$160:$U$300,MATCH($A18,'[1]第１表（月）'!$A$160:$A$300,0),'[1]第１表（月）'!P$6))</f>
        <v>209.6</v>
      </c>
      <c r="Q18" s="33">
        <f>IF(Q$7="","",INDEX('[1]第１表（月）'!$D$160:$U$300,MATCH($A18,'[1]第１表（月）'!$A$160:$A$300,0),'[1]第１表（月）'!Q$6))</f>
        <v>141.30000000000001</v>
      </c>
      <c r="R18" s="33">
        <f>IF(R$7="","",INDEX('[1]第１表（月）'!$D$160:$U$300,MATCH($A18,'[1]第１表（月）'!$A$160:$A$300,0),'[1]第１表（月）'!R$6))</f>
        <v>124.5</v>
      </c>
      <c r="S18" s="33">
        <f>IF(S$7="","",INDEX('[1]第１表（月）'!$D$160:$U$300,MATCH($A18,'[1]第１表（月）'!$A$160:$A$300,0),'[1]第１表（月）'!S$6))</f>
        <v>106.6</v>
      </c>
      <c r="T18" s="33">
        <f>IF(T$7="","",INDEX('[1]第１表（月）'!$D$160:$U$300,MATCH($A18,'[1]第１表（月）'!$A$160:$A$300,0),'[1]第１表（月）'!T$6))</f>
        <v>102.4</v>
      </c>
      <c r="U18" s="33">
        <f>IF(U$7="","",INDEX('[1]第１表（月）'!$D$160:$U$300,MATCH($A18,'[1]第１表（月）'!$A$160:$A$300,0),'[1]第１表（月）'!U$6))</f>
        <v>102.5</v>
      </c>
    </row>
    <row r="19" spans="1:21" ht="30" customHeight="1" x14ac:dyDescent="0.45">
      <c r="A19" s="30" t="str">
        <f>+[1]設定!T22</f>
        <v>57</v>
      </c>
      <c r="B19" s="31" t="str">
        <f>IF(C19="１月",[1]設定!$O22&amp;IF([1]設定!$P22&lt;10,DBCS([1]設定!$P22),[1]設定!$P22)&amp;"年","")</f>
        <v/>
      </c>
      <c r="C19" s="297" t="str">
        <f>IF([1]設定!R22&lt;10,DBCS([1]設定!R22),[1]設定!R22)&amp;"月"</f>
        <v>７月</v>
      </c>
      <c r="D19" s="33">
        <f>IF(D$7="","",INDEX('[1]第１表（月）'!$D$160:$U$300,MATCH($A19,'[1]第１表（月）'!$A$160:$A$300,0),'[1]第１表（月）'!D$6))</f>
        <v>112.3</v>
      </c>
      <c r="E19" s="33">
        <f>IF(E$7="","",INDEX('[1]第１表（月）'!$D$160:$U$300,MATCH($A19,'[1]第１表（月）'!$A$160:$A$300,0),'[1]第１表（月）'!E$6))</f>
        <v>105.9</v>
      </c>
      <c r="F19" s="33">
        <f>IF(F$7="","",INDEX('[1]第１表（月）'!$D$160:$U$300,MATCH($A19,'[1]第１表（月）'!$A$160:$A$300,0),'[1]第１表（月）'!F$6))</f>
        <v>123.3</v>
      </c>
      <c r="G19" s="33">
        <f>IF(G$7="","",INDEX('[1]第１表（月）'!$D$160:$U$300,MATCH($A19,'[1]第１表（月）'!$A$160:$A$300,0),'[1]第１表（月）'!G$6))</f>
        <v>95.6</v>
      </c>
      <c r="H19" s="33">
        <f>IF(H$7="","",INDEX('[1]第１表（月）'!$D$160:$U$300,MATCH($A19,'[1]第１表（月）'!$A$160:$A$300,0),'[1]第１表（月）'!H$6))</f>
        <v>154.6</v>
      </c>
      <c r="I19" s="33">
        <f>IF(I$7="","",INDEX('[1]第１表（月）'!$D$160:$U$300,MATCH($A19,'[1]第１表（月）'!$A$160:$A$300,0),'[1]第１表（月）'!I$6))</f>
        <v>110</v>
      </c>
      <c r="J19" s="33">
        <f>IF(J$7="","",INDEX('[1]第１表（月）'!$D$160:$U$300,MATCH($A19,'[1]第１表（月）'!$A$160:$A$300,0),'[1]第１表（月）'!J$6))</f>
        <v>151.69999999999999</v>
      </c>
      <c r="K19" s="33">
        <f>IF(K$7="","",INDEX('[1]第１表（月）'!$D$160:$U$300,MATCH($A19,'[1]第１表（月）'!$A$160:$A$300,0),'[1]第１表（月）'!K$6))</f>
        <v>93.3</v>
      </c>
      <c r="L19" s="33">
        <f>IF(L$7="","",INDEX('[1]第１表（月）'!$D$160:$U$300,MATCH($A19,'[1]第１表（月）'!$A$160:$A$300,0),'[1]第１表（月）'!L$6))</f>
        <v>110.3</v>
      </c>
      <c r="M19" s="33">
        <f>IF(M$7="","",INDEX('[1]第１表（月）'!$D$160:$U$300,MATCH($A19,'[1]第１表（月）'!$A$160:$A$300,0),'[1]第１表（月）'!M$6))</f>
        <v>93.4</v>
      </c>
      <c r="N19" s="33">
        <f>IF(N$7="","",INDEX('[1]第１表（月）'!$D$160:$U$300,MATCH($A19,'[1]第１表（月）'!$A$160:$A$300,0),'[1]第１表（月）'!N$6))</f>
        <v>96.4</v>
      </c>
      <c r="O19" s="33">
        <f>IF(O$7="","",INDEX('[1]第１表（月）'!$D$160:$U$300,MATCH($A19,'[1]第１表（月）'!$A$160:$A$300,0),'[1]第１表（月）'!O$6))</f>
        <v>103.2</v>
      </c>
      <c r="P19" s="33">
        <f>IF(P$7="","",INDEX('[1]第１表（月）'!$D$160:$U$300,MATCH($A19,'[1]第１表（月）'!$A$160:$A$300,0),'[1]第１表（月）'!P$6))</f>
        <v>95.6</v>
      </c>
      <c r="Q19" s="33">
        <f>IF(Q$7="","",INDEX('[1]第１表（月）'!$D$160:$U$300,MATCH($A19,'[1]第１表（月）'!$A$160:$A$300,0),'[1]第１表（月）'!Q$6))</f>
        <v>103.1</v>
      </c>
      <c r="R19" s="33">
        <f>IF(R$7="","",INDEX('[1]第１表（月）'!$D$160:$U$300,MATCH($A19,'[1]第１表（月）'!$A$160:$A$300,0),'[1]第１表（月）'!R$6))</f>
        <v>128.80000000000001</v>
      </c>
      <c r="S19" s="33">
        <f>IF(S$7="","",INDEX('[1]第１表（月）'!$D$160:$U$300,MATCH($A19,'[1]第１表（月）'!$A$160:$A$300,0),'[1]第１表（月）'!S$6))</f>
        <v>94.3</v>
      </c>
      <c r="T19" s="33">
        <f>IF(T$7="","",INDEX('[1]第１表（月）'!$D$160:$U$300,MATCH($A19,'[1]第１表（月）'!$A$160:$A$300,0),'[1]第１表（月）'!T$6))</f>
        <v>102.2</v>
      </c>
      <c r="U19" s="33">
        <f>IF(U$7="","",INDEX('[1]第１表（月）'!$D$160:$U$300,MATCH($A19,'[1]第１表（月）'!$A$160:$A$300,0),'[1]第１表（月）'!U$6))</f>
        <v>101.9</v>
      </c>
    </row>
    <row r="20" spans="1:21" ht="30" customHeight="1" x14ac:dyDescent="0.45">
      <c r="A20" s="30" t="str">
        <f>+[1]設定!T23</f>
        <v>58</v>
      </c>
      <c r="B20" s="31" t="str">
        <f>IF(C20="１月",[1]設定!$O23&amp;IF([1]設定!$P23&lt;10,DBCS([1]設定!$P23),[1]設定!$P23)&amp;"年","")</f>
        <v/>
      </c>
      <c r="C20" s="297" t="str">
        <f>IF([1]設定!R23&lt;10,DBCS([1]設定!R23),[1]設定!R23)&amp;"月"</f>
        <v>８月</v>
      </c>
      <c r="D20" s="33">
        <f>IF(D$7="","",INDEX('[1]第１表（月）'!$D$160:$U$300,MATCH($A20,'[1]第１表（月）'!$A$160:$A$300,0),'[1]第１表（月）'!D$6))</f>
        <v>93.2</v>
      </c>
      <c r="E20" s="33">
        <f>IF(E$7="","",INDEX('[1]第１表（月）'!$D$160:$U$300,MATCH($A20,'[1]第１表（月）'!$A$160:$A$300,0),'[1]第１表（月）'!E$6))</f>
        <v>95.3</v>
      </c>
      <c r="F20" s="33">
        <f>IF(F$7="","",INDEX('[1]第１表（月）'!$D$160:$U$300,MATCH($A20,'[1]第１表（月）'!$A$160:$A$300,0),'[1]第１表（月）'!F$6))</f>
        <v>99.2</v>
      </c>
      <c r="G20" s="33">
        <f>IF(G$7="","",INDEX('[1]第１表（月）'!$D$160:$U$300,MATCH($A20,'[1]第１表（月）'!$A$160:$A$300,0),'[1]第１表（月）'!G$6))</f>
        <v>107.5</v>
      </c>
      <c r="H20" s="33">
        <f>IF(H$7="","",INDEX('[1]第１表（月）'!$D$160:$U$300,MATCH($A20,'[1]第１表（月）'!$A$160:$A$300,0),'[1]第１表（月）'!H$6))</f>
        <v>113.1</v>
      </c>
      <c r="I20" s="33">
        <f>IF(I$7="","",INDEX('[1]第１表（月）'!$D$160:$U$300,MATCH($A20,'[1]第１表（月）'!$A$160:$A$300,0),'[1]第１表（月）'!I$6))</f>
        <v>83.6</v>
      </c>
      <c r="J20" s="33">
        <f>IF(J$7="","",INDEX('[1]第１表（月）'!$D$160:$U$300,MATCH($A20,'[1]第１表（月）'!$A$160:$A$300,0),'[1]第１表（月）'!J$6))</f>
        <v>96.1</v>
      </c>
      <c r="K20" s="33">
        <f>IF(K$7="","",INDEX('[1]第１表（月）'!$D$160:$U$300,MATCH($A20,'[1]第１表（月）'!$A$160:$A$300,0),'[1]第１表（月）'!K$6))</f>
        <v>92.5</v>
      </c>
      <c r="L20" s="33">
        <f>IF(L$7="","",INDEX('[1]第１表（月）'!$D$160:$U$300,MATCH($A20,'[1]第１表（月）'!$A$160:$A$300,0),'[1]第１表（月）'!L$6))</f>
        <v>92.1</v>
      </c>
      <c r="M20" s="33">
        <f>IF(M$7="","",INDEX('[1]第１表（月）'!$D$160:$U$300,MATCH($A20,'[1]第１表（月）'!$A$160:$A$300,0),'[1]第１表（月）'!M$6))</f>
        <v>108.1</v>
      </c>
      <c r="N20" s="33">
        <f>IF(N$7="","",INDEX('[1]第１表（月）'!$D$160:$U$300,MATCH($A20,'[1]第１表（月）'!$A$160:$A$300,0),'[1]第１表（月）'!N$6))</f>
        <v>90.9</v>
      </c>
      <c r="O20" s="33">
        <f>IF(O$7="","",INDEX('[1]第１表（月）'!$D$160:$U$300,MATCH($A20,'[1]第１表（月）'!$A$160:$A$300,0),'[1]第１表（月）'!O$6))</f>
        <v>114.7</v>
      </c>
      <c r="P20" s="33">
        <f>IF(P$7="","",INDEX('[1]第１表（月）'!$D$160:$U$300,MATCH($A20,'[1]第１表（月）'!$A$160:$A$300,0),'[1]第１表（月）'!P$6))</f>
        <v>96.5</v>
      </c>
      <c r="Q20" s="33">
        <f>IF(Q$7="","",INDEX('[1]第１表（月）'!$D$160:$U$300,MATCH($A20,'[1]第１表（月）'!$A$160:$A$300,0),'[1]第１表（月）'!Q$6))</f>
        <v>87.2</v>
      </c>
      <c r="R20" s="33">
        <f>IF(R$7="","",INDEX('[1]第１表（月）'!$D$160:$U$300,MATCH($A20,'[1]第１表（月）'!$A$160:$A$300,0),'[1]第１表（月）'!R$6))</f>
        <v>77.900000000000006</v>
      </c>
      <c r="S20" s="33">
        <f>IF(S$7="","",INDEX('[1]第１表（月）'!$D$160:$U$300,MATCH($A20,'[1]第１表（月）'!$A$160:$A$300,0),'[1]第１表（月）'!S$6))</f>
        <v>96.5</v>
      </c>
      <c r="T20" s="33">
        <f>IF(T$7="","",INDEX('[1]第１表（月）'!$D$160:$U$300,MATCH($A20,'[1]第１表（月）'!$A$160:$A$300,0),'[1]第１表（月）'!T$6))</f>
        <v>102.4</v>
      </c>
      <c r="U20" s="33">
        <f>IF(U$7="","",INDEX('[1]第１表（月）'!$D$160:$U$300,MATCH($A20,'[1]第１表（月）'!$A$160:$A$300,0),'[1]第１表（月）'!U$6))</f>
        <v>102.4</v>
      </c>
    </row>
    <row r="21" spans="1:21" ht="30" customHeight="1" x14ac:dyDescent="0.45">
      <c r="A21" s="30" t="str">
        <f>+[1]設定!T24</f>
        <v>59</v>
      </c>
      <c r="B21" s="31" t="str">
        <f>IF(C21="１月",[1]設定!$O24&amp;IF([1]設定!$P24&lt;10,DBCS([1]設定!$P24),[1]設定!$P24)&amp;"年","")</f>
        <v/>
      </c>
      <c r="C21" s="297" t="str">
        <f>IF([1]設定!R24&lt;10,DBCS([1]設定!R24),[1]設定!R24)&amp;"月"</f>
        <v>９月</v>
      </c>
      <c r="D21" s="33">
        <f>IF(D$7="","",INDEX('[1]第１表（月）'!$D$160:$U$300,MATCH($A21,'[1]第１表（月）'!$A$160:$A$300,0),'[1]第１表（月）'!D$6))</f>
        <v>87.6</v>
      </c>
      <c r="E21" s="33">
        <f>IF(E$7="","",INDEX('[1]第１表（月）'!$D$160:$U$300,MATCH($A21,'[1]第１表（月）'!$A$160:$A$300,0),'[1]第１表（月）'!E$6))</f>
        <v>81.900000000000006</v>
      </c>
      <c r="F21" s="33">
        <f>IF(F$7="","",INDEX('[1]第１表（月）'!$D$160:$U$300,MATCH($A21,'[1]第１表（月）'!$A$160:$A$300,0),'[1]第１表（月）'!F$6))</f>
        <v>91.1</v>
      </c>
      <c r="G21" s="33">
        <f>IF(G$7="","",INDEX('[1]第１表（月）'!$D$160:$U$300,MATCH($A21,'[1]第１表（月）'!$A$160:$A$300,0),'[1]第１表（月）'!G$6))</f>
        <v>107.4</v>
      </c>
      <c r="H21" s="33">
        <f>IF(H$7="","",INDEX('[1]第１表（月）'!$D$160:$U$300,MATCH($A21,'[1]第１表（月）'!$A$160:$A$300,0),'[1]第１表（月）'!H$6))</f>
        <v>123.3</v>
      </c>
      <c r="I21" s="33">
        <f>IF(I$7="","",INDEX('[1]第１表（月）'!$D$160:$U$300,MATCH($A21,'[1]第１表（月）'!$A$160:$A$300,0),'[1]第１表（月）'!I$6))</f>
        <v>83.4</v>
      </c>
      <c r="J21" s="33">
        <f>IF(J$7="","",INDEX('[1]第１表（月）'!$D$160:$U$300,MATCH($A21,'[1]第１表（月）'!$A$160:$A$300,0),'[1]第１表（月）'!J$6))</f>
        <v>90</v>
      </c>
      <c r="K21" s="33">
        <f>IF(K$7="","",INDEX('[1]第１表（月）'!$D$160:$U$300,MATCH($A21,'[1]第１表（月）'!$A$160:$A$300,0),'[1]第１表（月）'!K$6))</f>
        <v>92.5</v>
      </c>
      <c r="L21" s="33">
        <f>IF(L$7="","",INDEX('[1]第１表（月）'!$D$160:$U$300,MATCH($A21,'[1]第１表（月）'!$A$160:$A$300,0),'[1]第１表（月）'!L$6))</f>
        <v>92.5</v>
      </c>
      <c r="M21" s="33">
        <f>IF(M$7="","",INDEX('[1]第１表（月）'!$D$160:$U$300,MATCH($A21,'[1]第１表（月）'!$A$160:$A$300,0),'[1]第１表（月）'!M$6))</f>
        <v>89.6</v>
      </c>
      <c r="N21" s="33">
        <f>IF(N$7="","",INDEX('[1]第１表（月）'!$D$160:$U$300,MATCH($A21,'[1]第１表（月）'!$A$160:$A$300,0),'[1]第１表（月）'!N$6))</f>
        <v>79.3</v>
      </c>
      <c r="O21" s="33">
        <f>IF(O$7="","",INDEX('[1]第１表（月）'!$D$160:$U$300,MATCH($A21,'[1]第１表（月）'!$A$160:$A$300,0),'[1]第１表（月）'!O$6))</f>
        <v>108.3</v>
      </c>
      <c r="P21" s="33">
        <f>IF(P$7="","",INDEX('[1]第１表（月）'!$D$160:$U$300,MATCH($A21,'[1]第１表（月）'!$A$160:$A$300,0),'[1]第１表（月）'!P$6))</f>
        <v>94.6</v>
      </c>
      <c r="Q21" s="33">
        <f>IF(Q$7="","",INDEX('[1]第１表（月）'!$D$160:$U$300,MATCH($A21,'[1]第１表（月）'!$A$160:$A$300,0),'[1]第１表（月）'!Q$6))</f>
        <v>83.2</v>
      </c>
      <c r="R21" s="33">
        <f>IF(R$7="","",INDEX('[1]第１表（月）'!$D$160:$U$300,MATCH($A21,'[1]第１表（月）'!$A$160:$A$300,0),'[1]第１表（月）'!R$6))</f>
        <v>76.7</v>
      </c>
      <c r="S21" s="33">
        <f>IF(S$7="","",INDEX('[1]第１表（月）'!$D$160:$U$300,MATCH($A21,'[1]第１表（月）'!$A$160:$A$300,0),'[1]第１表（月）'!S$6))</f>
        <v>86.4</v>
      </c>
      <c r="T21" s="33">
        <f>IF(T$7="","",INDEX('[1]第１表（月）'!$D$160:$U$300,MATCH($A21,'[1]第１表（月）'!$A$160:$A$300,0),'[1]第１表（月）'!T$6))</f>
        <v>101.8</v>
      </c>
      <c r="U21" s="33">
        <f>IF(U$7="","",INDEX('[1]第１表（月）'!$D$160:$U$300,MATCH($A21,'[1]第１表（月）'!$A$160:$A$300,0),'[1]第１表（月）'!U$6))</f>
        <v>101.7</v>
      </c>
    </row>
    <row r="22" spans="1:21" ht="30" customHeight="1" x14ac:dyDescent="0.45">
      <c r="A22" s="30" t="str">
        <f>+[1]設定!T25</f>
        <v>510</v>
      </c>
      <c r="B22" s="31" t="str">
        <f>IF(C22="１月",[1]設定!$O25&amp;IF([1]設定!$P25&lt;10,DBCS([1]設定!$P25),[1]設定!$P25)&amp;"年","")</f>
        <v/>
      </c>
      <c r="C22" s="297" t="str">
        <f>IF([1]設定!R25&lt;10,DBCS([1]設定!R25),[1]設定!R25)&amp;"月"</f>
        <v>10月</v>
      </c>
      <c r="D22" s="33">
        <f>IF(D$7="","",INDEX('[1]第１表（月）'!$D$160:$U$300,MATCH($A22,'[1]第１表（月）'!$A$160:$A$300,0),'[1]第１表（月）'!D$6))</f>
        <v>87.1</v>
      </c>
      <c r="E22" s="33">
        <f>IF(E$7="","",INDEX('[1]第１表（月）'!$D$160:$U$300,MATCH($A22,'[1]第１表（月）'!$A$160:$A$300,0),'[1]第１表（月）'!E$6))</f>
        <v>81.3</v>
      </c>
      <c r="F22" s="33">
        <f>IF(F$7="","",INDEX('[1]第１表（月）'!$D$160:$U$300,MATCH($A22,'[1]第１表（月）'!$A$160:$A$300,0),'[1]第１表（月）'!F$6))</f>
        <v>91.2</v>
      </c>
      <c r="G22" s="33">
        <f>IF(G$7="","",INDEX('[1]第１表（月）'!$D$160:$U$300,MATCH($A22,'[1]第１表（月）'!$A$160:$A$300,0),'[1]第１表（月）'!G$6))</f>
        <v>95.1</v>
      </c>
      <c r="H22" s="33">
        <f>IF(H$7="","",INDEX('[1]第１表（月）'!$D$160:$U$300,MATCH($A22,'[1]第１表（月）'!$A$160:$A$300,0),'[1]第１表（月）'!H$6))</f>
        <v>114.5</v>
      </c>
      <c r="I22" s="33">
        <f>IF(I$7="","",INDEX('[1]第１表（月）'!$D$160:$U$300,MATCH($A22,'[1]第１表（月）'!$A$160:$A$300,0),'[1]第１表（月）'!I$6))</f>
        <v>85.3</v>
      </c>
      <c r="J22" s="33">
        <f>IF(J$7="","",INDEX('[1]第１表（月）'!$D$160:$U$300,MATCH($A22,'[1]第１表（月）'!$A$160:$A$300,0),'[1]第１表（月）'!J$6))</f>
        <v>92.1</v>
      </c>
      <c r="K22" s="33">
        <f>IF(K$7="","",INDEX('[1]第１表（月）'!$D$160:$U$300,MATCH($A22,'[1]第１表（月）'!$A$160:$A$300,0),'[1]第１表（月）'!K$6))</f>
        <v>86.6</v>
      </c>
      <c r="L22" s="33">
        <f>IF(L$7="","",INDEX('[1]第１表（月）'!$D$160:$U$300,MATCH($A22,'[1]第１表（月）'!$A$160:$A$300,0),'[1]第１表（月）'!L$6))</f>
        <v>96.7</v>
      </c>
      <c r="M22" s="33">
        <f>IF(M$7="","",INDEX('[1]第１表（月）'!$D$160:$U$300,MATCH($A22,'[1]第１表（月）'!$A$160:$A$300,0),'[1]第１表（月）'!M$6))</f>
        <v>86.4</v>
      </c>
      <c r="N22" s="33">
        <f>IF(N$7="","",INDEX('[1]第１表（月）'!$D$160:$U$300,MATCH($A22,'[1]第１表（月）'!$A$160:$A$300,0),'[1]第１表（月）'!N$6))</f>
        <v>86.8</v>
      </c>
      <c r="O22" s="33">
        <f>IF(O$7="","",INDEX('[1]第１表（月）'!$D$160:$U$300,MATCH($A22,'[1]第１表（月）'!$A$160:$A$300,0),'[1]第１表（月）'!O$6))</f>
        <v>99.5</v>
      </c>
      <c r="P22" s="33">
        <f>IF(P$7="","",INDEX('[1]第１表（月）'!$D$160:$U$300,MATCH($A22,'[1]第１表（月）'!$A$160:$A$300,0),'[1]第１表（月）'!P$6))</f>
        <v>88</v>
      </c>
      <c r="Q22" s="33">
        <f>IF(Q$7="","",INDEX('[1]第１表（月）'!$D$160:$U$300,MATCH($A22,'[1]第１表（月）'!$A$160:$A$300,0),'[1]第１表（月）'!Q$6))</f>
        <v>84.9</v>
      </c>
      <c r="R22" s="33">
        <f>IF(R$7="","",INDEX('[1]第１表（月）'!$D$160:$U$300,MATCH($A22,'[1]第１表（月）'!$A$160:$A$300,0),'[1]第１表（月）'!R$6))</f>
        <v>81.599999999999994</v>
      </c>
      <c r="S22" s="33">
        <f>IF(S$7="","",INDEX('[1]第１表（月）'!$D$160:$U$300,MATCH($A22,'[1]第１表（月）'!$A$160:$A$300,0),'[1]第１表（月）'!S$6))</f>
        <v>86.5</v>
      </c>
      <c r="T22" s="33">
        <f>IF(T$7="","",INDEX('[1]第１表（月）'!$D$160:$U$300,MATCH($A22,'[1]第１表（月）'!$A$160:$A$300,0),'[1]第１表（月）'!T$6))</f>
        <v>101.8</v>
      </c>
      <c r="U22" s="33">
        <f>IF(U$7="","",INDEX('[1]第１表（月）'!$D$160:$U$300,MATCH($A22,'[1]第１表（月）'!$A$160:$A$300,0),'[1]第１表（月）'!U$6))</f>
        <v>101.8</v>
      </c>
    </row>
    <row r="23" spans="1:21" ht="30" customHeight="1" x14ac:dyDescent="0.45">
      <c r="A23" s="30" t="str">
        <f>+[1]設定!T26</f>
        <v>511</v>
      </c>
      <c r="B23" s="31" t="str">
        <f>IF(C23="１月",[1]設定!$O26&amp;IF([1]設定!$P26&lt;10,DBCS([1]設定!$P26),[1]設定!$P26)&amp;"年","")</f>
        <v/>
      </c>
      <c r="C23" s="297" t="str">
        <f>IF([1]設定!R26&lt;10,DBCS([1]設定!R26),[1]設定!R26)&amp;"月"</f>
        <v>11月</v>
      </c>
      <c r="D23" s="33">
        <f>IF(D$7="","",INDEX('[1]第１表（月）'!$D$160:$U$300,MATCH($A23,'[1]第１表（月）'!$A$160:$A$300,0),'[1]第１表（月）'!D$6))</f>
        <v>92.4</v>
      </c>
      <c r="E23" s="33">
        <f>IF(E$7="","",INDEX('[1]第１表（月）'!$D$160:$U$300,MATCH($A23,'[1]第１表（月）'!$A$160:$A$300,0),'[1]第１表（月）'!E$6))</f>
        <v>88.1</v>
      </c>
      <c r="F23" s="33">
        <f>IF(F$7="","",INDEX('[1]第１表（月）'!$D$160:$U$300,MATCH($A23,'[1]第１表（月）'!$A$160:$A$300,0),'[1]第１表（月）'!F$6))</f>
        <v>94.8</v>
      </c>
      <c r="G23" s="33">
        <f>IF(G$7="","",INDEX('[1]第１表（月）'!$D$160:$U$300,MATCH($A23,'[1]第１表（月）'!$A$160:$A$300,0),'[1]第１表（月）'!G$6))</f>
        <v>94.2</v>
      </c>
      <c r="H23" s="33">
        <f>IF(H$7="","",INDEX('[1]第１表（月）'!$D$160:$U$300,MATCH($A23,'[1]第１表（月）'!$A$160:$A$300,0),'[1]第１表（月）'!H$6))</f>
        <v>122.6</v>
      </c>
      <c r="I23" s="33">
        <f>IF(I$7="","",INDEX('[1]第１表（月）'!$D$160:$U$300,MATCH($A23,'[1]第１表（月）'!$A$160:$A$300,0),'[1]第１表（月）'!I$6))</f>
        <v>86.1</v>
      </c>
      <c r="J23" s="33">
        <f>IF(J$7="","",INDEX('[1]第１表（月）'!$D$160:$U$300,MATCH($A23,'[1]第１表（月）'!$A$160:$A$300,0),'[1]第１表（月）'!J$6))</f>
        <v>93.4</v>
      </c>
      <c r="K23" s="33">
        <f>IF(K$7="","",INDEX('[1]第１表（月）'!$D$160:$U$300,MATCH($A23,'[1]第１表（月）'!$A$160:$A$300,0),'[1]第１表（月）'!K$6))</f>
        <v>86</v>
      </c>
      <c r="L23" s="33">
        <f>IF(L$7="","",INDEX('[1]第１表（月）'!$D$160:$U$300,MATCH($A23,'[1]第１表（月）'!$A$160:$A$300,0),'[1]第１表（月）'!L$6))</f>
        <v>97.2</v>
      </c>
      <c r="M23" s="33">
        <f>IF(M$7="","",INDEX('[1]第１表（月）'!$D$160:$U$300,MATCH($A23,'[1]第１表（月）'!$A$160:$A$300,0),'[1]第１表（月）'!M$6))</f>
        <v>90.9</v>
      </c>
      <c r="N23" s="33">
        <f>IF(N$7="","",INDEX('[1]第１表（月）'!$D$160:$U$300,MATCH($A23,'[1]第１表（月）'!$A$160:$A$300,0),'[1]第１表（月）'!N$6))</f>
        <v>82.4</v>
      </c>
      <c r="O23" s="33">
        <f>IF(O$7="","",INDEX('[1]第１表（月）'!$D$160:$U$300,MATCH($A23,'[1]第１表（月）'!$A$160:$A$300,0),'[1]第１表（月）'!O$6))</f>
        <v>98.3</v>
      </c>
      <c r="P23" s="33">
        <f>IF(P$7="","",INDEX('[1]第１表（月）'!$D$160:$U$300,MATCH($A23,'[1]第１表（月）'!$A$160:$A$300,0),'[1]第１表（月）'!P$6))</f>
        <v>123.1</v>
      </c>
      <c r="Q23" s="33">
        <f>IF(Q$7="","",INDEX('[1]第１表（月）'!$D$160:$U$300,MATCH($A23,'[1]第１表（月）'!$A$160:$A$300,0),'[1]第１表（月）'!Q$6))</f>
        <v>84.9</v>
      </c>
      <c r="R23" s="33">
        <f>IF(R$7="","",INDEX('[1]第１表（月）'!$D$160:$U$300,MATCH($A23,'[1]第１表（月）'!$A$160:$A$300,0),'[1]第１表（月）'!R$6))</f>
        <v>80.7</v>
      </c>
      <c r="S23" s="33">
        <f>IF(S$7="","",INDEX('[1]第１表（月）'!$D$160:$U$300,MATCH($A23,'[1]第１表（月）'!$A$160:$A$300,0),'[1]第１表（月）'!S$6))</f>
        <v>92.8</v>
      </c>
      <c r="T23" s="33">
        <f>IF(T$7="","",INDEX('[1]第１表（月）'!$D$160:$U$300,MATCH($A23,'[1]第１表（月）'!$A$160:$A$300,0),'[1]第１表（月）'!T$6))</f>
        <v>102.8</v>
      </c>
      <c r="U23" s="33">
        <f>IF(U$7="","",INDEX('[1]第１表（月）'!$D$160:$U$300,MATCH($A23,'[1]第１表（月）'!$A$160:$A$300,0),'[1]第１表（月）'!U$6))</f>
        <v>102.9</v>
      </c>
    </row>
    <row r="24" spans="1:21" ht="30" customHeight="1" x14ac:dyDescent="0.45">
      <c r="A24" s="30" t="str">
        <f>+[1]設定!T27</f>
        <v>512</v>
      </c>
      <c r="B24" s="31" t="str">
        <f>IF(C24="１月",[1]設定!$O27&amp;IF([1]設定!$P27&lt;10,DBCS([1]設定!$P27),[1]設定!$P27)&amp;"年","")</f>
        <v/>
      </c>
      <c r="C24" s="297" t="str">
        <f>IF([1]設定!R27&lt;10,DBCS([1]設定!R27),[1]設定!R27)&amp;"月"</f>
        <v>12月</v>
      </c>
      <c r="D24" s="33">
        <f>IF(D$7="","",INDEX('[1]第１表（月）'!$D$160:$U$300,MATCH($A24,'[1]第１表（月）'!$A$160:$A$300,0),'[1]第１表（月）'!D$6))</f>
        <v>176.7</v>
      </c>
      <c r="E24" s="33">
        <f>IF(E$7="","",INDEX('[1]第１表（月）'!$D$160:$U$300,MATCH($A24,'[1]第１表（月）'!$A$160:$A$300,0),'[1]第１表（月）'!E$6))</f>
        <v>137.80000000000001</v>
      </c>
      <c r="F24" s="33">
        <f>IF(F$7="","",INDEX('[1]第１表（月）'!$D$160:$U$300,MATCH($A24,'[1]第１表（月）'!$A$160:$A$300,0),'[1]第１表（月）'!F$6))</f>
        <v>200</v>
      </c>
      <c r="G24" s="33">
        <f>IF(G$7="","",INDEX('[1]第１表（月）'!$D$160:$U$300,MATCH($A24,'[1]第１表（月）'!$A$160:$A$300,0),'[1]第１表（月）'!G$6))</f>
        <v>258.3</v>
      </c>
      <c r="H24" s="33">
        <f>IF(H$7="","",INDEX('[1]第１表（月）'!$D$160:$U$300,MATCH($A24,'[1]第１表（月）'!$A$160:$A$300,0),'[1]第１表（月）'!H$6))</f>
        <v>296.8</v>
      </c>
      <c r="I24" s="33">
        <f>IF(I$7="","",INDEX('[1]第１表（月）'!$D$160:$U$300,MATCH($A24,'[1]第１表（月）'!$A$160:$A$300,0),'[1]第１表（月）'!I$6))</f>
        <v>145</v>
      </c>
      <c r="J24" s="33">
        <f>IF(J$7="","",INDEX('[1]第１表（月）'!$D$160:$U$300,MATCH($A24,'[1]第１表（月）'!$A$160:$A$300,0),'[1]第１表（月）'!J$6))</f>
        <v>167.6</v>
      </c>
      <c r="K24" s="33">
        <f>IF(K$7="","",INDEX('[1]第１表（月）'!$D$160:$U$300,MATCH($A24,'[1]第１表（月）'!$A$160:$A$300,0),'[1]第１表（月）'!K$6))</f>
        <v>210.9</v>
      </c>
      <c r="L24" s="33">
        <f>IF(L$7="","",INDEX('[1]第１表（月）'!$D$160:$U$300,MATCH($A24,'[1]第１表（月）'!$A$160:$A$300,0),'[1]第１表（月）'!L$6))</f>
        <v>170.3</v>
      </c>
      <c r="M24" s="33">
        <f>IF(M$7="","",INDEX('[1]第１表（月）'!$D$160:$U$300,MATCH($A24,'[1]第１表（月）'!$A$160:$A$300,0),'[1]第１表（月）'!M$6))</f>
        <v>187</v>
      </c>
      <c r="N24" s="33">
        <f>IF(N$7="","",INDEX('[1]第１表（月）'!$D$160:$U$300,MATCH($A24,'[1]第１表（月）'!$A$160:$A$300,0),'[1]第１表（月）'!N$6))</f>
        <v>94.8</v>
      </c>
      <c r="O24" s="33">
        <f>IF(O$7="","",INDEX('[1]第１表（月）'!$D$160:$U$300,MATCH($A24,'[1]第１表（月）'!$A$160:$A$300,0),'[1]第１表（月）'!O$6))</f>
        <v>158.4</v>
      </c>
      <c r="P24" s="33">
        <f>IF(P$7="","",INDEX('[1]第１表（月）'!$D$160:$U$300,MATCH($A24,'[1]第１表（月）'!$A$160:$A$300,0),'[1]第１表（月）'!P$6))</f>
        <v>253.8</v>
      </c>
      <c r="Q24" s="33">
        <f>IF(Q$7="","",INDEX('[1]第１表（月）'!$D$160:$U$300,MATCH($A24,'[1]第１表（月）'!$A$160:$A$300,0),'[1]第１表（月）'!Q$6))</f>
        <v>169.8</v>
      </c>
      <c r="R24" s="33">
        <f>IF(R$7="","",INDEX('[1]第１表（月）'!$D$160:$U$300,MATCH($A24,'[1]第１表（月）'!$A$160:$A$300,0),'[1]第１表（月）'!R$6))</f>
        <v>212.8</v>
      </c>
      <c r="S24" s="33">
        <f>IF(S$7="","",INDEX('[1]第１表（月）'!$D$160:$U$300,MATCH($A24,'[1]第１表（月）'!$A$160:$A$300,0),'[1]第１表（月）'!S$6))</f>
        <v>132.5</v>
      </c>
      <c r="T24" s="33">
        <f>IF(T$7="","",INDEX('[1]第１表（月）'!$D$160:$U$300,MATCH($A24,'[1]第１表（月）'!$A$160:$A$300,0),'[1]第１表（月）'!T$6))</f>
        <v>103.6</v>
      </c>
      <c r="U24" s="33">
        <f>IF(U$7="","",INDEX('[1]第１表（月）'!$D$160:$U$300,MATCH($A24,'[1]第１表（月）'!$A$160:$A$300,0),'[1]第１表（月）'!U$6))</f>
        <v>103.5</v>
      </c>
    </row>
    <row r="25" spans="1:21" ht="30" customHeight="1" x14ac:dyDescent="0.45">
      <c r="A25" s="30" t="str">
        <f>+[1]設定!T28</f>
        <v>61</v>
      </c>
      <c r="B25" s="31" t="str">
        <f>IF(C25="１月",[1]設定!$O28&amp;IF([1]設定!$P28&lt;10,DBCS([1]設定!$P28),[1]設定!$P28)&amp;"年","")</f>
        <v>令和６年</v>
      </c>
      <c r="C25" s="297" t="str">
        <f>IF([1]設定!R28&lt;10,DBCS([1]設定!R28),[1]設定!R28)&amp;"月"</f>
        <v>１月</v>
      </c>
      <c r="D25" s="33">
        <f>IF(D$7="","",INDEX('[1]第１表（月）'!$D$160:$U$300,MATCH($A25,'[1]第１表（月）'!$A$160:$A$300,0),'[1]第１表（月）'!D$6))</f>
        <v>92.5</v>
      </c>
      <c r="E25" s="33">
        <f>IF(E$7="","",INDEX('[1]第１表（月）'!$D$160:$U$300,MATCH($A25,'[1]第１表（月）'!$A$160:$A$300,0),'[1]第１表（月）'!E$6))</f>
        <v>88.4</v>
      </c>
      <c r="F25" s="33">
        <f>IF(F$7="","",INDEX('[1]第１表（月）'!$D$160:$U$300,MATCH($A25,'[1]第１表（月）'!$A$160:$A$300,0),'[1]第１表（月）'!F$6))</f>
        <v>92</v>
      </c>
      <c r="G25" s="33">
        <f>IF(G$7="","",INDEX('[1]第１表（月）'!$D$160:$U$300,MATCH($A25,'[1]第１表（月）'!$A$160:$A$300,0),'[1]第１表（月）'!G$6))</f>
        <v>88.5</v>
      </c>
      <c r="H25" s="33">
        <f>IF(H$7="","",INDEX('[1]第１表（月）'!$D$160:$U$300,MATCH($A25,'[1]第１表（月）'!$A$160:$A$300,0),'[1]第１表（月）'!H$6))</f>
        <v>92.1</v>
      </c>
      <c r="I25" s="33">
        <f>IF(I$7="","",INDEX('[1]第１表（月）'!$D$160:$U$300,MATCH($A25,'[1]第１表（月）'!$A$160:$A$300,0),'[1]第１表（月）'!I$6))</f>
        <v>83.7</v>
      </c>
      <c r="J25" s="33">
        <f>IF(J$7="","",INDEX('[1]第１表（月）'!$D$160:$U$300,MATCH($A25,'[1]第１表（月）'!$A$160:$A$300,0),'[1]第１表（月）'!J$6))</f>
        <v>115.8</v>
      </c>
      <c r="K25" s="33">
        <f>IF(K$7="","",INDEX('[1]第１表（月）'!$D$160:$U$300,MATCH($A25,'[1]第１表（月）'!$A$160:$A$300,0),'[1]第１表（月）'!K$6))</f>
        <v>91.6</v>
      </c>
      <c r="L25" s="33">
        <f>IF(L$7="","",INDEX('[1]第１表（月）'!$D$160:$U$300,MATCH($A25,'[1]第１表（月）'!$A$160:$A$300,0),'[1]第１表（月）'!L$6))</f>
        <v>108.6</v>
      </c>
      <c r="M25" s="33">
        <f>IF(M$7="","",INDEX('[1]第１表（月）'!$D$160:$U$300,MATCH($A25,'[1]第１表（月）'!$A$160:$A$300,0),'[1]第１表（月）'!M$6))</f>
        <v>83.5</v>
      </c>
      <c r="N25" s="33">
        <f>IF(N$7="","",INDEX('[1]第１表（月）'!$D$160:$U$300,MATCH($A25,'[1]第１表（月）'!$A$160:$A$300,0),'[1]第１表（月）'!N$6))</f>
        <v>79.8</v>
      </c>
      <c r="O25" s="33">
        <f>IF(O$7="","",INDEX('[1]第１表（月）'!$D$160:$U$300,MATCH($A25,'[1]第１表（月）'!$A$160:$A$300,0),'[1]第１表（月）'!O$6))</f>
        <v>108.5</v>
      </c>
      <c r="P25" s="33">
        <f>IF(P$7="","",INDEX('[1]第１表（月）'!$D$160:$U$300,MATCH($A25,'[1]第１表（月）'!$A$160:$A$300,0),'[1]第１表（月）'!P$6))</f>
        <v>89.1</v>
      </c>
      <c r="Q25" s="33">
        <f>IF(Q$7="","",INDEX('[1]第１表（月）'!$D$160:$U$300,MATCH($A25,'[1]第１表（月）'!$A$160:$A$300,0),'[1]第１表（月）'!Q$6))</f>
        <v>91.4</v>
      </c>
      <c r="R25" s="33">
        <f>IF(R$7="","",INDEX('[1]第１表（月）'!$D$160:$U$300,MATCH($A25,'[1]第１表（月）'!$A$160:$A$300,0),'[1]第１表（月）'!R$6))</f>
        <v>91.9</v>
      </c>
      <c r="S25" s="33">
        <f>IF(S$7="","",INDEX('[1]第１表（月）'!$D$160:$U$300,MATCH($A25,'[1]第１表（月）'!$A$160:$A$300,0),'[1]第１表（月）'!S$6))</f>
        <v>82.5</v>
      </c>
      <c r="T25" s="33">
        <f>IF(T$7="","",INDEX('[1]第１表（月）'!$D$160:$U$300,MATCH($A25,'[1]第１表（月）'!$A$160:$A$300,0),'[1]第１表（月）'!T$6))</f>
        <v>104.6</v>
      </c>
      <c r="U25" s="33">
        <f>IF(U$7="","",INDEX('[1]第１表（月）'!$D$160:$U$300,MATCH($A25,'[1]第１表（月）'!$A$160:$A$300,0),'[1]第１表（月）'!U$6))</f>
        <v>104.2</v>
      </c>
    </row>
    <row r="26" spans="1:21" ht="30" customHeight="1" x14ac:dyDescent="0.45">
      <c r="A26" s="30" t="str">
        <f>+[1]設定!T29</f>
        <v>62</v>
      </c>
      <c r="B26" s="31" t="str">
        <f>IF(C26="１月",[1]設定!$O29&amp;IF([1]設定!$P29&lt;10,DBCS([1]設定!$P29),[1]設定!$P29)&amp;"年","")</f>
        <v/>
      </c>
      <c r="C26" s="297" t="str">
        <f>IF([1]設定!R29&lt;10,DBCS([1]設定!R29),[1]設定!R29)&amp;"月"</f>
        <v>２月</v>
      </c>
      <c r="D26" s="33">
        <f>IF(D$7="","",INDEX('[1]第１表（月）'!$D$160:$U$300,MATCH($A26,'[1]第１表（月）'!$A$160:$A$300,0),'[1]第１表（月）'!D$6))</f>
        <v>90.6</v>
      </c>
      <c r="E26" s="33">
        <f>IF(E$7="","",INDEX('[1]第１表（月）'!$D$160:$U$300,MATCH($A26,'[1]第１表（月）'!$A$160:$A$300,0),'[1]第１表（月）'!E$6))</f>
        <v>81.7</v>
      </c>
      <c r="F26" s="33">
        <f>IF(F$7="","",INDEX('[1]第１表（月）'!$D$160:$U$300,MATCH($A26,'[1]第１表（月）'!$A$160:$A$300,0),'[1]第１表（月）'!F$6))</f>
        <v>93.7</v>
      </c>
      <c r="G26" s="33">
        <f>IF(G$7="","",INDEX('[1]第１表（月）'!$D$160:$U$300,MATCH($A26,'[1]第１表（月）'!$A$160:$A$300,0),'[1]第１表（月）'!G$6))</f>
        <v>89</v>
      </c>
      <c r="H26" s="33">
        <f>IF(H$7="","",INDEX('[1]第１表（月）'!$D$160:$U$300,MATCH($A26,'[1]第１表（月）'!$A$160:$A$300,0),'[1]第１表（月）'!H$6))</f>
        <v>104.6</v>
      </c>
      <c r="I26" s="33">
        <f>IF(I$7="","",INDEX('[1]第１表（月）'!$D$160:$U$300,MATCH($A26,'[1]第１表（月）'!$A$160:$A$300,0),'[1]第１表（月）'!I$6))</f>
        <v>92.3</v>
      </c>
      <c r="J26" s="33">
        <f>IF(J$7="","",INDEX('[1]第１表（月）'!$D$160:$U$300,MATCH($A26,'[1]第１表（月）'!$A$160:$A$300,0),'[1]第１表（月）'!J$6))</f>
        <v>100.1</v>
      </c>
      <c r="K26" s="33">
        <f>IF(K$7="","",INDEX('[1]第１表（月）'!$D$160:$U$300,MATCH($A26,'[1]第１表（月）'!$A$160:$A$300,0),'[1]第１表（月）'!K$6))</f>
        <v>96</v>
      </c>
      <c r="L26" s="33">
        <f>IF(L$7="","",INDEX('[1]第１表（月）'!$D$160:$U$300,MATCH($A26,'[1]第１表（月）'!$A$160:$A$300,0),'[1]第１表（月）'!L$6))</f>
        <v>131</v>
      </c>
      <c r="M26" s="33">
        <f>IF(M$7="","",INDEX('[1]第１表（月）'!$D$160:$U$300,MATCH($A26,'[1]第１表（月）'!$A$160:$A$300,0),'[1]第１表（月）'!M$6))</f>
        <v>82.7</v>
      </c>
      <c r="N26" s="33">
        <f>IF(N$7="","",INDEX('[1]第１表（月）'!$D$160:$U$300,MATCH($A26,'[1]第１表（月）'!$A$160:$A$300,0),'[1]第１表（月）'!N$6))</f>
        <v>77.900000000000006</v>
      </c>
      <c r="O26" s="33">
        <f>IF(O$7="","",INDEX('[1]第１表（月）'!$D$160:$U$300,MATCH($A26,'[1]第１表（月）'!$A$160:$A$300,0),'[1]第１表（月）'!O$6))</f>
        <v>104.8</v>
      </c>
      <c r="P26" s="33">
        <f>IF(P$7="","",INDEX('[1]第１表（月）'!$D$160:$U$300,MATCH($A26,'[1]第１表（月）'!$A$160:$A$300,0),'[1]第１表（月）'!P$6))</f>
        <v>90.9</v>
      </c>
      <c r="Q26" s="33">
        <f>IF(Q$7="","",INDEX('[1]第１表（月）'!$D$160:$U$300,MATCH($A26,'[1]第１表（月）'!$A$160:$A$300,0),'[1]第１表（月）'!Q$6))</f>
        <v>90.6</v>
      </c>
      <c r="R26" s="33">
        <f>IF(R$7="","",INDEX('[1]第１表（月）'!$D$160:$U$300,MATCH($A26,'[1]第１表（月）'!$A$160:$A$300,0),'[1]第１表（月）'!R$6))</f>
        <v>88.7</v>
      </c>
      <c r="S26" s="33">
        <f>IF(S$7="","",INDEX('[1]第１表（月）'!$D$160:$U$300,MATCH($A26,'[1]第１表（月）'!$A$160:$A$300,0),'[1]第１表（月）'!S$6))</f>
        <v>83</v>
      </c>
      <c r="T26" s="33">
        <f>IF(T$7="","",INDEX('[1]第１表（月）'!$D$160:$U$300,MATCH($A26,'[1]第１表（月）'!$A$160:$A$300,0),'[1]第１表（月）'!T$6))</f>
        <v>104.9</v>
      </c>
      <c r="U26" s="33">
        <f>IF(U$7="","",INDEX('[1]第１表（月）'!$D$160:$U$300,MATCH($A26,'[1]第１表（月）'!$A$160:$A$300,0),'[1]第１表（月）'!U$6))</f>
        <v>104.5</v>
      </c>
    </row>
    <row r="27" spans="1:21" ht="30" customHeight="1" x14ac:dyDescent="0.45">
      <c r="A27" s="30" t="str">
        <f>+[1]設定!T30</f>
        <v>63</v>
      </c>
      <c r="B27" s="34" t="str">
        <f>IF(C27="１月",[1]設定!$O30&amp;IF([1]設定!$P30&lt;10,DBCS([1]設定!$P30),[1]設定!$P30)&amp;"年","")</f>
        <v/>
      </c>
      <c r="C27" s="35" t="str">
        <f>IF([1]設定!R30&lt;10,DBCS([1]設定!R30),[1]設定!R30)&amp;"月"</f>
        <v>３月</v>
      </c>
      <c r="D27" s="36">
        <f>IF(D$7="","",INDEX('[1]第１表（月）'!$D$160:$U$300,MATCH($A27,'[1]第１表（月）'!$A$160:$A$300,0),'[1]第１表（月）'!D$6))</f>
        <v>94.6</v>
      </c>
      <c r="E27" s="36">
        <f>IF(E$7="","",INDEX('[1]第１表（月）'!$D$160:$U$300,MATCH($A27,'[1]第１表（月）'!$A$160:$A$300,0),'[1]第１表（月）'!E$6))</f>
        <v>80</v>
      </c>
      <c r="F27" s="36">
        <f>IF(F$7="","",INDEX('[1]第１表（月）'!$D$160:$U$300,MATCH($A27,'[1]第１表（月）'!$A$160:$A$300,0),'[1]第１表（月）'!F$6))</f>
        <v>99</v>
      </c>
      <c r="G27" s="36">
        <f>IF(G$7="","",INDEX('[1]第１表（月）'!$D$160:$U$300,MATCH($A27,'[1]第１表（月）'!$A$160:$A$300,0),'[1]第１表（月）'!G$6))</f>
        <v>89</v>
      </c>
      <c r="H27" s="36">
        <f>IF(H$7="","",INDEX('[1]第１表（月）'!$D$160:$U$300,MATCH($A27,'[1]第１表（月）'!$A$160:$A$300,0),'[1]第１表（月）'!H$6))</f>
        <v>102.5</v>
      </c>
      <c r="I27" s="36">
        <f>IF(I$7="","",INDEX('[1]第１表（月）'!$D$160:$U$300,MATCH($A27,'[1]第１表（月）'!$A$160:$A$300,0),'[1]第１表（月）'!I$6))</f>
        <v>89.3</v>
      </c>
      <c r="J27" s="36">
        <f>IF(J$7="","",INDEX('[1]第１表（月）'!$D$160:$U$300,MATCH($A27,'[1]第１表（月）'!$A$160:$A$300,0),'[1]第１表（月）'!J$6))</f>
        <v>116.1</v>
      </c>
      <c r="K27" s="36">
        <f>IF(K$7="","",INDEX('[1]第１表（月）'!$D$160:$U$300,MATCH($A27,'[1]第１表（月）'!$A$160:$A$300,0),'[1]第１表（月）'!K$6))</f>
        <v>97.7</v>
      </c>
      <c r="L27" s="36">
        <f>IF(L$7="","",INDEX('[1]第１表（月）'!$D$160:$U$300,MATCH($A27,'[1]第１表（月）'!$A$160:$A$300,0),'[1]第１表（月）'!L$6))</f>
        <v>116.3</v>
      </c>
      <c r="M27" s="36">
        <f>IF(M$7="","",INDEX('[1]第１表（月）'!$D$160:$U$300,MATCH($A27,'[1]第１表（月）'!$A$160:$A$300,0),'[1]第１表（月）'!M$6))</f>
        <v>80.8</v>
      </c>
      <c r="N27" s="36">
        <f>IF(N$7="","",INDEX('[1]第１表（月）'!$D$160:$U$300,MATCH($A27,'[1]第１表（月）'!$A$160:$A$300,0),'[1]第１表（月）'!N$6))</f>
        <v>82.1</v>
      </c>
      <c r="O27" s="36">
        <f>IF(O$7="","",INDEX('[1]第１表（月）'!$D$160:$U$300,MATCH($A27,'[1]第１表（月）'!$A$160:$A$300,0),'[1]第１表（月）'!O$6))</f>
        <v>109</v>
      </c>
      <c r="P27" s="36">
        <f>IF(P$7="","",INDEX('[1]第１表（月）'!$D$160:$U$300,MATCH($A27,'[1]第１表（月）'!$A$160:$A$300,0),'[1]第１表（月）'!P$6))</f>
        <v>92.3</v>
      </c>
      <c r="Q27" s="36">
        <f>IF(Q$7="","",INDEX('[1]第１表（月）'!$D$160:$U$300,MATCH($A27,'[1]第１表（月）'!$A$160:$A$300,0),'[1]第１表（月）'!Q$6))</f>
        <v>91.9</v>
      </c>
      <c r="R27" s="36">
        <f>IF(R$7="","",INDEX('[1]第１表（月）'!$D$160:$U$300,MATCH($A27,'[1]第１表（月）'!$A$160:$A$300,0),'[1]第１表（月）'!R$6))</f>
        <v>101.9</v>
      </c>
      <c r="S27" s="36">
        <f>IF(S$7="","",INDEX('[1]第１表（月）'!$D$160:$U$300,MATCH($A27,'[1]第１表（月）'!$A$160:$A$300,0),'[1]第１表（月）'!S$6))</f>
        <v>89.9</v>
      </c>
      <c r="T27" s="36">
        <f>IF(T$7="","",INDEX('[1]第１表（月）'!$D$160:$U$300,MATCH($A27,'[1]第１表（月）'!$A$160:$A$300,0),'[1]第１表（月）'!T$6))</f>
        <v>105.4</v>
      </c>
      <c r="U27" s="36">
        <f>IF(U$7="","",INDEX('[1]第１表（月）'!$D$160:$U$300,MATCH($A27,'[1]第１表（月）'!$A$160:$A$300,0),'[1]第１表（月）'!U$6))</f>
        <v>105.2</v>
      </c>
    </row>
    <row r="28" spans="1:21" ht="18" customHeight="1" x14ac:dyDescent="0.45">
      <c r="A28" s="11"/>
      <c r="B28" s="37"/>
      <c r="C28" s="37"/>
      <c r="D28" s="37"/>
      <c r="E28" s="37"/>
      <c r="F28" s="37"/>
      <c r="G28" s="37"/>
      <c r="H28" s="37"/>
      <c r="I28" s="37"/>
      <c r="J28" s="37"/>
      <c r="K28" s="37"/>
      <c r="L28" s="37"/>
      <c r="M28" s="37"/>
      <c r="N28" s="37"/>
      <c r="O28" s="37"/>
      <c r="P28" s="37"/>
      <c r="Q28" s="37"/>
      <c r="R28" s="37"/>
      <c r="S28" s="37"/>
      <c r="T28" s="37"/>
      <c r="U28" s="37"/>
    </row>
    <row r="29" spans="1:21" ht="25.95" customHeight="1" x14ac:dyDescent="0.45">
      <c r="A29" s="11"/>
      <c r="B29" s="37"/>
      <c r="C29" s="37"/>
      <c r="D29" s="37"/>
      <c r="E29" s="37"/>
      <c r="F29" s="37"/>
      <c r="G29" s="37"/>
      <c r="H29" s="37"/>
      <c r="I29" s="37"/>
      <c r="J29" s="37"/>
      <c r="K29" s="37"/>
      <c r="L29" s="37"/>
      <c r="M29" s="37"/>
      <c r="N29" s="37"/>
      <c r="O29" s="37"/>
      <c r="P29" s="37"/>
      <c r="Q29" s="37"/>
      <c r="R29" s="37"/>
      <c r="S29" s="37"/>
      <c r="T29" s="37"/>
      <c r="U29" s="37"/>
    </row>
    <row r="30" spans="1:21" ht="21" customHeight="1" x14ac:dyDescent="0.45">
      <c r="A30" s="11"/>
      <c r="B30" s="8"/>
      <c r="C30" s="8"/>
      <c r="D30" s="8"/>
      <c r="E30" s="8"/>
      <c r="F30" s="8"/>
      <c r="G30" s="8"/>
      <c r="H30" s="8"/>
      <c r="I30" s="8"/>
      <c r="J30" s="8"/>
      <c r="K30" s="8"/>
      <c r="L30" s="8"/>
      <c r="M30" s="8"/>
      <c r="N30" s="8"/>
      <c r="O30" s="8"/>
      <c r="P30" s="8"/>
      <c r="Q30" s="8"/>
      <c r="R30" s="8"/>
      <c r="S30" s="8"/>
      <c r="T30" s="8"/>
      <c r="U30" s="8"/>
    </row>
    <row r="31" spans="1:21" ht="21" customHeight="1" x14ac:dyDescent="0.45">
      <c r="A31" s="11"/>
      <c r="B31" s="7" t="s">
        <v>83</v>
      </c>
      <c r="C31" s="7"/>
      <c r="D31" s="7"/>
      <c r="E31" s="7"/>
      <c r="F31" s="7"/>
      <c r="G31" s="7"/>
      <c r="H31" s="7"/>
      <c r="I31" s="7"/>
      <c r="J31" s="7"/>
      <c r="K31" s="7"/>
      <c r="L31" s="7"/>
      <c r="M31" s="7"/>
      <c r="N31" s="7"/>
      <c r="O31" s="7"/>
      <c r="P31" s="7"/>
      <c r="R31" s="8"/>
      <c r="S31" s="8"/>
      <c r="T31" s="38"/>
      <c r="U31" s="10" t="str">
        <f>U4</f>
        <v>基準年：令和２年</v>
      </c>
    </row>
    <row r="32" spans="1:21" ht="24" customHeight="1" x14ac:dyDescent="0.45">
      <c r="A32" s="11"/>
      <c r="B32" s="12"/>
      <c r="C32" s="13"/>
      <c r="D32" s="308" t="s">
        <v>77</v>
      </c>
      <c r="E32" s="309"/>
      <c r="F32" s="309"/>
      <c r="G32" s="309"/>
      <c r="H32" s="309"/>
      <c r="I32" s="309"/>
      <c r="J32" s="309"/>
      <c r="K32" s="309"/>
      <c r="L32" s="309"/>
      <c r="M32" s="309"/>
      <c r="N32" s="309"/>
      <c r="O32" s="309"/>
      <c r="P32" s="309"/>
      <c r="Q32" s="309"/>
      <c r="R32" s="309"/>
      <c r="S32" s="309"/>
      <c r="T32" s="14" t="s">
        <v>78</v>
      </c>
      <c r="U32" s="15" t="s">
        <v>79</v>
      </c>
    </row>
    <row r="33" spans="1:21" ht="18" customHeight="1" x14ac:dyDescent="0.45">
      <c r="A33" s="11"/>
      <c r="B33" s="17"/>
      <c r="C33" s="294"/>
      <c r="D33" s="310"/>
      <c r="E33" s="311"/>
      <c r="F33" s="311"/>
      <c r="G33" s="311"/>
      <c r="H33" s="311"/>
      <c r="I33" s="311"/>
      <c r="J33" s="311"/>
      <c r="K33" s="311"/>
      <c r="L33" s="311"/>
      <c r="M33" s="311"/>
      <c r="N33" s="311"/>
      <c r="O33" s="311"/>
      <c r="P33" s="311"/>
      <c r="Q33" s="311"/>
      <c r="R33" s="311"/>
      <c r="S33" s="311"/>
      <c r="T33" s="18" t="s">
        <v>80</v>
      </c>
      <c r="U33" s="19" t="s">
        <v>81</v>
      </c>
    </row>
    <row r="34" spans="1:21" ht="52.5" customHeight="1" x14ac:dyDescent="0.45">
      <c r="A34" s="11"/>
      <c r="B34" s="39"/>
      <c r="C34" s="298"/>
      <c r="D34" s="20" t="str">
        <f t="shared" ref="D34:S34" si="0">+D7</f>
        <v>調査産業計</v>
      </c>
      <c r="E34" s="20" t="str">
        <f t="shared" si="0"/>
        <v>建設業</v>
      </c>
      <c r="F34" s="20" t="str">
        <f t="shared" si="0"/>
        <v>製造業</v>
      </c>
      <c r="G34" s="20" t="str">
        <f t="shared" si="0"/>
        <v>電気・ガス・熱供給・水道業</v>
      </c>
      <c r="H34" s="20" t="str">
        <f t="shared" si="0"/>
        <v>情報通信業</v>
      </c>
      <c r="I34" s="20" t="str">
        <f t="shared" si="0"/>
        <v>運輸業，郵便業</v>
      </c>
      <c r="J34" s="20" t="str">
        <f t="shared" si="0"/>
        <v>卸売業，小売業</v>
      </c>
      <c r="K34" s="20" t="str">
        <f t="shared" si="0"/>
        <v>金融業，保険業</v>
      </c>
      <c r="L34" s="20" t="str">
        <f t="shared" si="0"/>
        <v>不動産業，物品賃貸業</v>
      </c>
      <c r="M34" s="20" t="str">
        <f t="shared" si="0"/>
        <v>学術研究，専門・技術サービス業</v>
      </c>
      <c r="N34" s="20" t="str">
        <f t="shared" si="0"/>
        <v>宿泊業，飲食サービス業</v>
      </c>
      <c r="O34" s="20" t="str">
        <f t="shared" si="0"/>
        <v>生活関連サービス業，娯楽業</v>
      </c>
      <c r="P34" s="20" t="str">
        <f t="shared" si="0"/>
        <v>教育，学習支援業</v>
      </c>
      <c r="Q34" s="20" t="str">
        <f t="shared" si="0"/>
        <v>医療，福祉</v>
      </c>
      <c r="R34" s="20" t="str">
        <f t="shared" si="0"/>
        <v>複合サービス事業</v>
      </c>
      <c r="S34" s="20" t="str">
        <f t="shared" si="0"/>
        <v>サービス業（他に分類されないもの）</v>
      </c>
      <c r="T34" s="21" t="s">
        <v>82</v>
      </c>
      <c r="U34" s="22" t="s">
        <v>82</v>
      </c>
    </row>
    <row r="35" spans="1:21" ht="30" customHeight="1" x14ac:dyDescent="0.45">
      <c r="A35" s="40">
        <f t="shared" ref="A35:B50" si="1">+A8</f>
        <v>29</v>
      </c>
      <c r="B35" s="316" t="str">
        <f t="shared" si="1"/>
        <v>平成29年平均</v>
      </c>
      <c r="C35" s="317"/>
      <c r="D35" s="23">
        <f>IF(D$34="","",INDEX('[1]第１表（年）'!$Y$20:$AP$50,MATCH($A35,'[1]第１表（年）'!$X$20:$X$50,0),'[1]第１表（年）'!Y$6))</f>
        <v>102.2</v>
      </c>
      <c r="E35" s="24">
        <f>IF(E$34="","",INDEX('[1]第１表（年）'!$Y$20:$AP$50,MATCH($A35,'[1]第１表（年）'!$X$20:$X$50,0),'[1]第１表（年）'!Z$6))</f>
        <v>62.9</v>
      </c>
      <c r="F35" s="24">
        <f>IF(F$34="","",INDEX('[1]第１表（年）'!$Y$20:$AP$50,MATCH($A35,'[1]第１表（年）'!$X$20:$X$50,0),'[1]第１表（年）'!AA$6))</f>
        <v>97.6</v>
      </c>
      <c r="G35" s="24">
        <f>IF(G$34="","",INDEX('[1]第１表（年）'!$Y$20:$AP$50,MATCH($A35,'[1]第１表（年）'!$X$20:$X$50,0),'[1]第１表（年）'!AB$6))</f>
        <v>114.4</v>
      </c>
      <c r="H35" s="24">
        <f>IF(H$34="","",INDEX('[1]第１表（年）'!$Y$20:$AP$50,MATCH($A35,'[1]第１表（年）'!$X$20:$X$50,0),'[1]第１表（年）'!AC$6))</f>
        <v>116.8</v>
      </c>
      <c r="I35" s="24">
        <f>IF(I$34="","",INDEX('[1]第１表（年）'!$Y$20:$AP$50,MATCH($A35,'[1]第１表（年）'!$X$20:$X$50,0),'[1]第１表（年）'!AD$6))</f>
        <v>106.4</v>
      </c>
      <c r="J35" s="24">
        <f>IF(J$34="","",INDEX('[1]第１表（年）'!$Y$20:$AP$50,MATCH($A35,'[1]第１表（年）'!$X$20:$X$50,0),'[1]第１表（年）'!AE$6))</f>
        <v>95</v>
      </c>
      <c r="K35" s="24">
        <f>IF(K$34="","",INDEX('[1]第１表（年）'!$Y$20:$AP$50,MATCH($A35,'[1]第１表（年）'!$X$20:$X$50,0),'[1]第１表（年）'!AF$6))</f>
        <v>124.7</v>
      </c>
      <c r="L35" s="24">
        <f>IF(L$34="","",INDEX('[1]第１表（年）'!$Y$20:$AP$50,MATCH($A35,'[1]第１表（年）'!$X$20:$X$50,0),'[1]第１表（年）'!AG$6))</f>
        <v>83.6</v>
      </c>
      <c r="M35" s="24">
        <f>IF(M$34="","",INDEX('[1]第１表（年）'!$Y$20:$AP$50,MATCH($A35,'[1]第１表（年）'!$X$20:$X$50,0),'[1]第１表（年）'!AH$6))</f>
        <v>116.2</v>
      </c>
      <c r="N35" s="24">
        <f>IF(N$34="","",INDEX('[1]第１表（年）'!$Y$20:$AP$50,MATCH($A35,'[1]第１表（年）'!$X$20:$X$50,0),'[1]第１表（年）'!AI$6))</f>
        <v>99.3</v>
      </c>
      <c r="O35" s="24">
        <f>IF(O$34="","",INDEX('[1]第１表（年）'!$Y$20:$AP$50,MATCH($A35,'[1]第１表（年）'!$X$20:$X$50,0),'[1]第１表（年）'!AJ$6))</f>
        <v>90.4</v>
      </c>
      <c r="P35" s="24">
        <f>IF(P$34="","",INDEX('[1]第１表（年）'!$Y$20:$AP$50,MATCH($A35,'[1]第１表（年）'!$X$20:$X$50,0),'[1]第１表（年）'!AK$6))</f>
        <v>133.4</v>
      </c>
      <c r="Q35" s="24">
        <f>IF(Q$34="","",INDEX('[1]第１表（年）'!$Y$20:$AP$50,MATCH($A35,'[1]第１表（年）'!$X$20:$X$50,0),'[1]第１表（年）'!AL$6))</f>
        <v>104.9</v>
      </c>
      <c r="R35" s="24">
        <f>IF(R$34="","",INDEX('[1]第１表（年）'!$Y$20:$AP$50,MATCH($A35,'[1]第１表（年）'!$X$20:$X$50,0),'[1]第１表（年）'!AM$6))</f>
        <v>95.5</v>
      </c>
      <c r="S35" s="24">
        <f>IF(S$34="","",INDEX('[1]第１表（年）'!$Y$20:$AP$50,MATCH($A35,'[1]第１表（年）'!$X$20:$X$50,0),'[1]第１表（年）'!AN$6))</f>
        <v>92.5</v>
      </c>
      <c r="T35" s="24">
        <f>IF(T$34="","",INDEX('[1]第１表（年）'!$Y$20:$AP$50,MATCH($A35,'[1]第１表（年）'!$X$20:$X$50,0),'[1]第１表（年）'!AO$6))</f>
        <v>102.4</v>
      </c>
      <c r="U35" s="41">
        <f>IF(U$34="","",INDEX('[1]第１表（年）'!$Y$20:$AP$50,MATCH($A35,'[1]第１表（年）'!$X$20:$X$50,0),'[1]第１表（年）'!AP$6))</f>
        <v>100.1</v>
      </c>
    </row>
    <row r="36" spans="1:21" ht="30" customHeight="1" x14ac:dyDescent="0.45">
      <c r="A36" s="40">
        <f t="shared" si="1"/>
        <v>30</v>
      </c>
      <c r="B36" s="26" t="str">
        <f t="shared" si="1"/>
        <v>　　30</v>
      </c>
      <c r="C36" s="295"/>
      <c r="D36" s="23">
        <f>IF(D$34="","",INDEX('[1]第１表（年）'!$Y$20:$AP$50,MATCH($A36,'[1]第１表（年）'!$X$20:$X$50,0),'[1]第１表（年）'!Y$6))</f>
        <v>98.4</v>
      </c>
      <c r="E36" s="24">
        <f>IF(E$34="","",INDEX('[1]第１表（年）'!$Y$20:$AP$50,MATCH($A36,'[1]第１表（年）'!$X$20:$X$50,0),'[1]第１表（年）'!Z$6))</f>
        <v>67</v>
      </c>
      <c r="F36" s="24">
        <f>IF(F$34="","",INDEX('[1]第１表（年）'!$Y$20:$AP$50,MATCH($A36,'[1]第１表（年）'!$X$20:$X$50,0),'[1]第１表（年）'!AA$6))</f>
        <v>95.6</v>
      </c>
      <c r="G36" s="24">
        <f>IF(G$34="","",INDEX('[1]第１表（年）'!$Y$20:$AP$50,MATCH($A36,'[1]第１表（年）'!$X$20:$X$50,0),'[1]第１表（年）'!AB$6))</f>
        <v>121.7</v>
      </c>
      <c r="H36" s="24">
        <f>IF(H$34="","",INDEX('[1]第１表（年）'!$Y$20:$AP$50,MATCH($A36,'[1]第１表（年）'!$X$20:$X$50,0),'[1]第１表（年）'!AC$6))</f>
        <v>113.1</v>
      </c>
      <c r="I36" s="24">
        <f>IF(I$34="","",INDEX('[1]第１表（年）'!$Y$20:$AP$50,MATCH($A36,'[1]第１表（年）'!$X$20:$X$50,0),'[1]第１表（年）'!AD$6))</f>
        <v>99.6</v>
      </c>
      <c r="J36" s="24">
        <f>IF(J$34="","",INDEX('[1]第１表（年）'!$Y$20:$AP$50,MATCH($A36,'[1]第１表（年）'!$X$20:$X$50,0),'[1]第１表（年）'!AE$6))</f>
        <v>86.6</v>
      </c>
      <c r="K36" s="24">
        <f>IF(K$34="","",INDEX('[1]第１表（年）'!$Y$20:$AP$50,MATCH($A36,'[1]第１表（年）'!$X$20:$X$50,0),'[1]第１表（年）'!AF$6))</f>
        <v>115.1</v>
      </c>
      <c r="L36" s="24">
        <f>IF(L$34="","",INDEX('[1]第１表（年）'!$Y$20:$AP$50,MATCH($A36,'[1]第１表（年）'!$X$20:$X$50,0),'[1]第１表（年）'!AG$6))</f>
        <v>82.6</v>
      </c>
      <c r="M36" s="24">
        <f>IF(M$34="","",INDEX('[1]第１表（年）'!$Y$20:$AP$50,MATCH($A36,'[1]第１表（年）'!$X$20:$X$50,0),'[1]第１表（年）'!AH$6))</f>
        <v>126.1</v>
      </c>
      <c r="N36" s="24">
        <f>IF(N$34="","",INDEX('[1]第１表（年）'!$Y$20:$AP$50,MATCH($A36,'[1]第１表（年）'!$X$20:$X$50,0),'[1]第１表（年）'!AI$6))</f>
        <v>94.4</v>
      </c>
      <c r="O36" s="24">
        <f>IF(O$34="","",INDEX('[1]第１表（年）'!$Y$20:$AP$50,MATCH($A36,'[1]第１表（年）'!$X$20:$X$50,0),'[1]第１表（年）'!AJ$6))</f>
        <v>88.5</v>
      </c>
      <c r="P36" s="24">
        <f>IF(P$34="","",INDEX('[1]第１表（年）'!$Y$20:$AP$50,MATCH($A36,'[1]第１表（年）'!$X$20:$X$50,0),'[1]第１表（年）'!AK$6))</f>
        <v>129.4</v>
      </c>
      <c r="Q36" s="24">
        <f>IF(Q$34="","",INDEX('[1]第１表（年）'!$Y$20:$AP$50,MATCH($A36,'[1]第１表（年）'!$X$20:$X$50,0),'[1]第１表（年）'!AL$6))</f>
        <v>98.2</v>
      </c>
      <c r="R36" s="24">
        <f>IF(R$34="","",INDEX('[1]第１表（年）'!$Y$20:$AP$50,MATCH($A36,'[1]第１表（年）'!$X$20:$X$50,0),'[1]第１表（年）'!AM$6))</f>
        <v>86.9</v>
      </c>
      <c r="S36" s="24">
        <f>IF(S$34="","",INDEX('[1]第１表（年）'!$Y$20:$AP$50,MATCH($A36,'[1]第１表（年）'!$X$20:$X$50,0),'[1]第１表（年）'!AN$6))</f>
        <v>101.2</v>
      </c>
      <c r="T36" s="24">
        <f>IF(T$34="","",INDEX('[1]第１表（年）'!$Y$20:$AP$50,MATCH($A36,'[1]第１表（年）'!$X$20:$X$50,0),'[1]第１表（年）'!AO$6))</f>
        <v>98.4</v>
      </c>
      <c r="U36" s="41">
        <f>IF(U$34="","",INDEX('[1]第１表（年）'!$Y$20:$AP$50,MATCH($A36,'[1]第１表（年）'!$X$20:$X$50,0),'[1]第１表（年）'!AP$6))</f>
        <v>97.7</v>
      </c>
    </row>
    <row r="37" spans="1:21" ht="30" customHeight="1" x14ac:dyDescent="0.45">
      <c r="A37" s="40">
        <f t="shared" si="1"/>
        <v>1</v>
      </c>
      <c r="B37" s="26" t="str">
        <f t="shared" si="1"/>
        <v>令和元</v>
      </c>
      <c r="C37" s="295"/>
      <c r="D37" s="23">
        <f>IF(D$34="","",INDEX('[1]第１表（年）'!$Y$20:$AP$50,MATCH($A37,'[1]第１表（年）'!$X$20:$X$50,0),'[1]第１表（年）'!Y$6))</f>
        <v>97.7</v>
      </c>
      <c r="E37" s="24">
        <f>IF(E$34="","",INDEX('[1]第１表（年）'!$Y$20:$AP$50,MATCH($A37,'[1]第１表（年）'!$X$20:$X$50,0),'[1]第１表（年）'!Z$6))</f>
        <v>97.7</v>
      </c>
      <c r="F37" s="24">
        <f>IF(F$34="","",INDEX('[1]第１表（年）'!$Y$20:$AP$50,MATCH($A37,'[1]第１表（年）'!$X$20:$X$50,0),'[1]第１表（年）'!AA$6))</f>
        <v>97.7</v>
      </c>
      <c r="G37" s="24">
        <f>IF(G$34="","",INDEX('[1]第１表（年）'!$Y$20:$AP$50,MATCH($A37,'[1]第１表（年）'!$X$20:$X$50,0),'[1]第１表（年）'!AB$6))</f>
        <v>115.3</v>
      </c>
      <c r="H37" s="24">
        <f>IF(H$34="","",INDEX('[1]第１表（年）'!$Y$20:$AP$50,MATCH($A37,'[1]第１表（年）'!$X$20:$X$50,0),'[1]第１表（年）'!AC$6))</f>
        <v>96.4</v>
      </c>
      <c r="I37" s="24">
        <f>IF(I$34="","",INDEX('[1]第１表（年）'!$Y$20:$AP$50,MATCH($A37,'[1]第１表（年）'!$X$20:$X$50,0),'[1]第１表（年）'!AD$6))</f>
        <v>95.9</v>
      </c>
      <c r="J37" s="24">
        <f>IF(J$34="","",INDEX('[1]第１表（年）'!$Y$20:$AP$50,MATCH($A37,'[1]第１表（年）'!$X$20:$X$50,0),'[1]第１表（年）'!AE$6))</f>
        <v>90.1</v>
      </c>
      <c r="K37" s="24">
        <f>IF(K$34="","",INDEX('[1]第１表（年）'!$Y$20:$AP$50,MATCH($A37,'[1]第１表（年）'!$X$20:$X$50,0),'[1]第１表（年）'!AF$6))</f>
        <v>81.8</v>
      </c>
      <c r="L37" s="24">
        <f>IF(L$34="","",INDEX('[1]第１表（年）'!$Y$20:$AP$50,MATCH($A37,'[1]第１表（年）'!$X$20:$X$50,0),'[1]第１表（年）'!AG$6))</f>
        <v>94.2</v>
      </c>
      <c r="M37" s="24">
        <f>IF(M$34="","",INDEX('[1]第１表（年）'!$Y$20:$AP$50,MATCH($A37,'[1]第１表（年）'!$X$20:$X$50,0),'[1]第１表（年）'!AH$6))</f>
        <v>115</v>
      </c>
      <c r="N37" s="24">
        <f>IF(N$34="","",INDEX('[1]第１表（年）'!$Y$20:$AP$50,MATCH($A37,'[1]第１表（年）'!$X$20:$X$50,0),'[1]第１表（年）'!AI$6))</f>
        <v>105</v>
      </c>
      <c r="O37" s="24">
        <f>IF(O$34="","",INDEX('[1]第１表（年）'!$Y$20:$AP$50,MATCH($A37,'[1]第１表（年）'!$X$20:$X$50,0),'[1]第１表（年）'!AJ$6))</f>
        <v>90.5</v>
      </c>
      <c r="P37" s="24">
        <f>IF(P$34="","",INDEX('[1]第１表（年）'!$Y$20:$AP$50,MATCH($A37,'[1]第１表（年）'!$X$20:$X$50,0),'[1]第１表（年）'!AK$6))</f>
        <v>99.4</v>
      </c>
      <c r="Q37" s="24">
        <f>IF(Q$34="","",INDEX('[1]第１表（年）'!$Y$20:$AP$50,MATCH($A37,'[1]第１表（年）'!$X$20:$X$50,0),'[1]第１表（年）'!AL$6))</f>
        <v>97</v>
      </c>
      <c r="R37" s="24">
        <f>IF(R$34="","",INDEX('[1]第１表（年）'!$Y$20:$AP$50,MATCH($A37,'[1]第１表（年）'!$X$20:$X$50,0),'[1]第１表（年）'!AM$6))</f>
        <v>124.4</v>
      </c>
      <c r="S37" s="24">
        <f>IF(S$34="","",INDEX('[1]第１表（年）'!$Y$20:$AP$50,MATCH($A37,'[1]第１表（年）'!$X$20:$X$50,0),'[1]第１表（年）'!AN$6))</f>
        <v>94.6</v>
      </c>
      <c r="T37" s="24">
        <f>IF(T$34="","",INDEX('[1]第１表（年）'!$Y$20:$AP$50,MATCH($A37,'[1]第１表（年）'!$X$20:$X$50,0),'[1]第１表（年）'!AO$6))</f>
        <v>99.6</v>
      </c>
      <c r="U37" s="41">
        <f>IF(U$34="","",INDEX('[1]第１表（年）'!$Y$20:$AP$50,MATCH($A37,'[1]第１表（年）'!$X$20:$X$50,0),'[1]第１表（年）'!AP$6))</f>
        <v>99.5</v>
      </c>
    </row>
    <row r="38" spans="1:21" ht="30" customHeight="1" x14ac:dyDescent="0.45">
      <c r="A38" s="40">
        <f t="shared" si="1"/>
        <v>2</v>
      </c>
      <c r="B38" s="26" t="str">
        <f t="shared" si="1"/>
        <v>　　２</v>
      </c>
      <c r="C38" s="295"/>
      <c r="D38" s="23">
        <f>IF(D$34="","",INDEX('[1]第１表（年）'!$Y$20:$AP$50,MATCH($A38,'[1]第１表（年）'!$X$20:$X$50,0),'[1]第１表（年）'!Y$6))</f>
        <v>100</v>
      </c>
      <c r="E38" s="24">
        <f>IF(E$34="","",INDEX('[1]第１表（年）'!$Y$20:$AP$50,MATCH($A38,'[1]第１表（年）'!$X$20:$X$50,0),'[1]第１表（年）'!Z$6))</f>
        <v>100</v>
      </c>
      <c r="F38" s="24">
        <f>IF(F$34="","",INDEX('[1]第１表（年）'!$Y$20:$AP$50,MATCH($A38,'[1]第１表（年）'!$X$20:$X$50,0),'[1]第１表（年）'!AA$6))</f>
        <v>100</v>
      </c>
      <c r="G38" s="24">
        <f>IF(G$34="","",INDEX('[1]第１表（年）'!$Y$20:$AP$50,MATCH($A38,'[1]第１表（年）'!$X$20:$X$50,0),'[1]第１表（年）'!AB$6))</f>
        <v>100</v>
      </c>
      <c r="H38" s="24">
        <f>IF(H$34="","",INDEX('[1]第１表（年）'!$Y$20:$AP$50,MATCH($A38,'[1]第１表（年）'!$X$20:$X$50,0),'[1]第１表（年）'!AC$6))</f>
        <v>100</v>
      </c>
      <c r="I38" s="24">
        <f>IF(I$34="","",INDEX('[1]第１表（年）'!$Y$20:$AP$50,MATCH($A38,'[1]第１表（年）'!$X$20:$X$50,0),'[1]第１表（年）'!AD$6))</f>
        <v>100</v>
      </c>
      <c r="J38" s="24">
        <f>IF(J$34="","",INDEX('[1]第１表（年）'!$Y$20:$AP$50,MATCH($A38,'[1]第１表（年）'!$X$20:$X$50,0),'[1]第１表（年）'!AE$6))</f>
        <v>100</v>
      </c>
      <c r="K38" s="24">
        <f>IF(K$34="","",INDEX('[1]第１表（年）'!$Y$20:$AP$50,MATCH($A38,'[1]第１表（年）'!$X$20:$X$50,0),'[1]第１表（年）'!AF$6))</f>
        <v>100</v>
      </c>
      <c r="L38" s="24">
        <f>IF(L$34="","",INDEX('[1]第１表（年）'!$Y$20:$AP$50,MATCH($A38,'[1]第１表（年）'!$X$20:$X$50,0),'[1]第１表（年）'!AG$6))</f>
        <v>100</v>
      </c>
      <c r="M38" s="24">
        <f>IF(M$34="","",INDEX('[1]第１表（年）'!$Y$20:$AP$50,MATCH($A38,'[1]第１表（年）'!$X$20:$X$50,0),'[1]第１表（年）'!AH$6))</f>
        <v>100</v>
      </c>
      <c r="N38" s="24">
        <f>IF(N$34="","",INDEX('[1]第１表（年）'!$Y$20:$AP$50,MATCH($A38,'[1]第１表（年）'!$X$20:$X$50,0),'[1]第１表（年）'!AI$6))</f>
        <v>100</v>
      </c>
      <c r="O38" s="24">
        <f>IF(O$34="","",INDEX('[1]第１表（年）'!$Y$20:$AP$50,MATCH($A38,'[1]第１表（年）'!$X$20:$X$50,0),'[1]第１表（年）'!AJ$6))</f>
        <v>100</v>
      </c>
      <c r="P38" s="24">
        <f>IF(P$34="","",INDEX('[1]第１表（年）'!$Y$20:$AP$50,MATCH($A38,'[1]第１表（年）'!$X$20:$X$50,0),'[1]第１表（年）'!AK$6))</f>
        <v>100</v>
      </c>
      <c r="Q38" s="24">
        <f>IF(Q$34="","",INDEX('[1]第１表（年）'!$Y$20:$AP$50,MATCH($A38,'[1]第１表（年）'!$X$20:$X$50,0),'[1]第１表（年）'!AL$6))</f>
        <v>100</v>
      </c>
      <c r="R38" s="24">
        <f>IF(R$34="","",INDEX('[1]第１表（年）'!$Y$20:$AP$50,MATCH($A38,'[1]第１表（年）'!$X$20:$X$50,0),'[1]第１表（年）'!AM$6))</f>
        <v>100</v>
      </c>
      <c r="S38" s="24">
        <f>IF(S$34="","",INDEX('[1]第１表（年）'!$Y$20:$AP$50,MATCH($A38,'[1]第１表（年）'!$X$20:$X$50,0),'[1]第１表（年）'!AN$6))</f>
        <v>100</v>
      </c>
      <c r="T38" s="24">
        <f>IF(T$34="","",INDEX('[1]第１表（年）'!$Y$20:$AP$50,MATCH($A38,'[1]第１表（年）'!$X$20:$X$50,0),'[1]第１表（年）'!AO$6))</f>
        <v>100</v>
      </c>
      <c r="U38" s="41">
        <f>IF(U$34="","",INDEX('[1]第１表（年）'!$Y$20:$AP$50,MATCH($A38,'[1]第１表（年）'!$X$20:$X$50,0),'[1]第１表（年）'!AP$6))</f>
        <v>100</v>
      </c>
    </row>
    <row r="39" spans="1:21" ht="30" customHeight="1" x14ac:dyDescent="0.45">
      <c r="A39" s="40">
        <f t="shared" si="1"/>
        <v>3</v>
      </c>
      <c r="B39" s="26" t="str">
        <f t="shared" si="1"/>
        <v>　　３</v>
      </c>
      <c r="C39" s="295"/>
      <c r="D39" s="23">
        <f>IF(D$34="","",INDEX('[1]第１表（年）'!$Y$20:$AP$50,MATCH($A39,'[1]第１表（年）'!$X$20:$X$50,0),'[1]第１表（年）'!Y$6))</f>
        <v>99.6</v>
      </c>
      <c r="E39" s="24">
        <f>IF(E$34="","",INDEX('[1]第１表（年）'!$Y$20:$AP$50,MATCH($A39,'[1]第１表（年）'!$X$20:$X$50,0),'[1]第１表（年）'!Z$6))</f>
        <v>99.7</v>
      </c>
      <c r="F39" s="24">
        <f>IF(F$34="","",INDEX('[1]第１表（年）'!$Y$20:$AP$50,MATCH($A39,'[1]第１表（年）'!$X$20:$X$50,0),'[1]第１表（年）'!AA$6))</f>
        <v>102.9</v>
      </c>
      <c r="G39" s="24">
        <f>IF(G$34="","",INDEX('[1]第１表（年）'!$Y$20:$AP$50,MATCH($A39,'[1]第１表（年）'!$X$20:$X$50,0),'[1]第１表（年）'!AB$6))</f>
        <v>116.7</v>
      </c>
      <c r="H39" s="24">
        <f>IF(H$34="","",INDEX('[1]第１表（年）'!$Y$20:$AP$50,MATCH($A39,'[1]第１表（年）'!$X$20:$X$50,0),'[1]第１表（年）'!AC$6))</f>
        <v>143.1</v>
      </c>
      <c r="I39" s="24">
        <f>IF(I$34="","",INDEX('[1]第１表（年）'!$Y$20:$AP$50,MATCH($A39,'[1]第１表（年）'!$X$20:$X$50,0),'[1]第１表（年）'!AD$6))</f>
        <v>101.3</v>
      </c>
      <c r="J39" s="24">
        <f>IF(J$34="","",INDEX('[1]第１表（年）'!$Y$20:$AP$50,MATCH($A39,'[1]第１表（年）'!$X$20:$X$50,0),'[1]第１表（年）'!AE$6))</f>
        <v>95.1</v>
      </c>
      <c r="K39" s="24">
        <f>IF(K$34="","",INDEX('[1]第１表（年）'!$Y$20:$AP$50,MATCH($A39,'[1]第１表（年）'!$X$20:$X$50,0),'[1]第１表（年）'!AF$6))</f>
        <v>97.7</v>
      </c>
      <c r="L39" s="24">
        <f>IF(L$34="","",INDEX('[1]第１表（年）'!$Y$20:$AP$50,MATCH($A39,'[1]第１表（年）'!$X$20:$X$50,0),'[1]第１表（年）'!AG$6))</f>
        <v>90.8</v>
      </c>
      <c r="M39" s="24">
        <f>IF(M$34="","",INDEX('[1]第１表（年）'!$Y$20:$AP$50,MATCH($A39,'[1]第１表（年）'!$X$20:$X$50,0),'[1]第１表（年）'!AH$6))</f>
        <v>118</v>
      </c>
      <c r="N39" s="24">
        <f>IF(N$34="","",INDEX('[1]第１表（年）'!$Y$20:$AP$50,MATCH($A39,'[1]第１表（年）'!$X$20:$X$50,0),'[1]第１表（年）'!AI$6))</f>
        <v>90.4</v>
      </c>
      <c r="O39" s="24">
        <f>IF(O$34="","",INDEX('[1]第１表（年）'!$Y$20:$AP$50,MATCH($A39,'[1]第１表（年）'!$X$20:$X$50,0),'[1]第１表（年）'!AJ$6))</f>
        <v>115.1</v>
      </c>
      <c r="P39" s="24">
        <f>IF(P$34="","",INDEX('[1]第１表（年）'!$Y$20:$AP$50,MATCH($A39,'[1]第１表（年）'!$X$20:$X$50,0),'[1]第１表（年）'!AK$6))</f>
        <v>113.9</v>
      </c>
      <c r="Q39" s="24">
        <f>IF(Q$34="","",INDEX('[1]第１表（年）'!$Y$20:$AP$50,MATCH($A39,'[1]第１表（年）'!$X$20:$X$50,0),'[1]第１表（年）'!AL$6))</f>
        <v>90.5</v>
      </c>
      <c r="R39" s="24">
        <f>IF(R$34="","",INDEX('[1]第１表（年）'!$Y$20:$AP$50,MATCH($A39,'[1]第１表（年）'!$X$20:$X$50,0),'[1]第１表（年）'!AM$6))</f>
        <v>94.2</v>
      </c>
      <c r="S39" s="24">
        <f>IF(S$34="","",INDEX('[1]第１表（年）'!$Y$20:$AP$50,MATCH($A39,'[1]第１表（年）'!$X$20:$X$50,0),'[1]第１表（年）'!AN$6))</f>
        <v>102.9</v>
      </c>
      <c r="T39" s="24">
        <f>IF(T$34="","",INDEX('[1]第１表（年）'!$Y$20:$AP$50,MATCH($A39,'[1]第１表（年）'!$X$20:$X$50,0),'[1]第１表（年）'!AO$6))</f>
        <v>100.5</v>
      </c>
      <c r="U39" s="41">
        <f>IF(U$34="","",INDEX('[1]第１表（年）'!$Y$20:$AP$50,MATCH($A39,'[1]第１表（年）'!$X$20:$X$50,0),'[1]第１表（年）'!AP$6))</f>
        <v>99.4</v>
      </c>
    </row>
    <row r="40" spans="1:21" ht="30" customHeight="1" x14ac:dyDescent="0.45">
      <c r="A40" s="40">
        <f t="shared" si="1"/>
        <v>4</v>
      </c>
      <c r="B40" s="26" t="str">
        <f t="shared" si="1"/>
        <v>　　４</v>
      </c>
      <c r="C40" s="295"/>
      <c r="D40" s="23">
        <f>IF(D$34="","",INDEX('[1]第１表（年）'!$Y$20:$AP$50,MATCH($A40,'[1]第１表（年）'!$X20:$X$50,0),'[1]第１表（年）'!Y$6))</f>
        <v>102.9</v>
      </c>
      <c r="E40" s="42">
        <f>IF(E$34="","",INDEX('[1]第１表（年）'!$Y$20:$AP$50,MATCH($A40,'[1]第１表（年）'!$X20:$X$50,0),'[1]第１表（年）'!Z$6))</f>
        <v>90.1</v>
      </c>
      <c r="F40" s="25">
        <f>IF(F$34="","",INDEX('[1]第１表（年）'!$Y$20:$AP$50,MATCH($A40,'[1]第１表（年）'!$X20:$X$50,0),'[1]第１表（年）'!AA$6))</f>
        <v>113.2</v>
      </c>
      <c r="G40" s="25">
        <f>IF(G$34="","",INDEX('[1]第１表（年）'!$Y$20:$AP$50,MATCH($A40,'[1]第１表（年）'!$X20:$X$50,0),'[1]第１表（年）'!AB$6))</f>
        <v>113</v>
      </c>
      <c r="H40" s="25">
        <f>IF(H$34="","",INDEX('[1]第１表（年）'!$Y$20:$AP$50,MATCH($A40,'[1]第１表（年）'!$X20:$X$50,0),'[1]第１表（年）'!AC$6))</f>
        <v>168.4</v>
      </c>
      <c r="I40" s="25">
        <f>IF(I$34="","",INDEX('[1]第１表（年）'!$Y$20:$AP$50,MATCH($A40,'[1]第１表（年）'!$X20:$X$50,0),'[1]第１表（年）'!AD$6))</f>
        <v>95.8</v>
      </c>
      <c r="J40" s="25">
        <f>IF(J$34="","",INDEX('[1]第１表（年）'!$Y$20:$AP$50,MATCH($A40,'[1]第１表（年）'!$X20:$X$50,0),'[1]第１表（年）'!AE$6))</f>
        <v>88.1</v>
      </c>
      <c r="K40" s="25">
        <f>IF(K$34="","",INDEX('[1]第１表（年）'!$Y$20:$AP$50,MATCH($A40,'[1]第１表（年）'!$X20:$X$50,0),'[1]第１表（年）'!AF$6))</f>
        <v>113</v>
      </c>
      <c r="L40" s="25">
        <f>IF(L$34="","",INDEX('[1]第１表（年）'!$Y$20:$AP$50,MATCH($A40,'[1]第１表（年）'!$X20:$X$50,0),'[1]第１表（年）'!AG$6))</f>
        <v>123.5</v>
      </c>
      <c r="M40" s="25">
        <f>IF(M$34="","",INDEX('[1]第１表（年）'!$Y$20:$AP$50,MATCH($A40,'[1]第１表（年）'!$X20:$X$50,0),'[1]第１表（年）'!AH$6))</f>
        <v>120.2</v>
      </c>
      <c r="N40" s="25">
        <f>IF(N$34="","",INDEX('[1]第１表（年）'!$Y$20:$AP$50,MATCH($A40,'[1]第１表（年）'!$X20:$X$50,0),'[1]第１表（年）'!AI$6))</f>
        <v>90.2</v>
      </c>
      <c r="O40" s="25">
        <f>IF(O$34="","",INDEX('[1]第１表（年）'!$Y$20:$AP$50,MATCH($A40,'[1]第１表（年）'!$X20:$X$50,0),'[1]第１表（年）'!AJ$6))</f>
        <v>82.2</v>
      </c>
      <c r="P40" s="25">
        <f>IF(P$34="","",INDEX('[1]第１表（年）'!$Y$20:$AP$50,MATCH($A40,'[1]第１表（年）'!$X20:$X$50,0),'[1]第１表（年）'!AK$6))</f>
        <v>127.3</v>
      </c>
      <c r="Q40" s="25">
        <f>IF(Q$34="","",INDEX('[1]第１表（年）'!$Y$20:$AP$50,MATCH($A40,'[1]第１表（年）'!$X20:$X$50,0),'[1]第１表（年）'!AL$6))</f>
        <v>92.5</v>
      </c>
      <c r="R40" s="25">
        <f>IF(R$34="","",INDEX('[1]第１表（年）'!$Y$20:$AP$50,MATCH($A40,'[1]第１表（年）'!$X20:$X$50,0),'[1]第１表（年）'!AM$6))</f>
        <v>91.3</v>
      </c>
      <c r="S40" s="25">
        <f>IF(S$34="","",INDEX('[1]第１表（年）'!$Y$20:$AP$50,MATCH($A40,'[1]第１表（年）'!$X20:$X$50,0),'[1]第１表（年）'!AN$6))</f>
        <v>102.1</v>
      </c>
      <c r="T40" s="25">
        <f>IF(T$34="","",INDEX('[1]第１表（年）'!$Y$20:$AP$50,MATCH($A40,'[1]第１表（年）'!$X20:$X$50,0),'[1]第１表（年）'!AO$6))</f>
        <v>102.5</v>
      </c>
      <c r="U40" s="25">
        <f>IF(U$34="","",INDEX('[1]第１表（年）'!$Y$20:$AP$50,MATCH($A40,'[1]第１表（年）'!$X20:$X$50,0),'[1]第１表（年）'!AP$6))</f>
        <v>101</v>
      </c>
    </row>
    <row r="41" spans="1:21" ht="30" customHeight="1" x14ac:dyDescent="0.45">
      <c r="A41" s="40">
        <f t="shared" si="1"/>
        <v>5</v>
      </c>
      <c r="B41" s="296" t="str">
        <f t="shared" si="1"/>
        <v>　　５</v>
      </c>
      <c r="C41" s="28"/>
      <c r="D41" s="43">
        <f>IF(D$34="","",INDEX('[1]第１表（年）'!$Y20:$AP$50,MATCH($A41,'[1]第１表（年）'!$X20:$X$50,0),'[1]第１表（年）'!Y$6))</f>
        <v>101.7</v>
      </c>
      <c r="E41" s="43">
        <f>IF(E$34="","",INDEX('[1]第１表（年）'!$Y20:$AP$50,MATCH($A41,'[1]第１表（年）'!$X20:$X$50,0),'[1]第１表（年）'!Z$6))</f>
        <v>76.099999999999994</v>
      </c>
      <c r="F41" s="43">
        <f>IF(F$34="","",INDEX('[1]第１表（年）'!$Y20:$AP$50,MATCH($A41,'[1]第１表（年）'!$X20:$X$50,0),'[1]第１表（年）'!AA$6))</f>
        <v>111</v>
      </c>
      <c r="G41" s="43">
        <f>IF(G$34="","",INDEX('[1]第１表（年）'!$Y20:$AP$50,MATCH($A41,'[1]第１表（年）'!$X20:$X$50,0),'[1]第１表（年）'!AB$6))</f>
        <v>124.9</v>
      </c>
      <c r="H41" s="43">
        <f>IF(H$34="","",INDEX('[1]第１表（年）'!$Y20:$AP$50,MATCH($A41,'[1]第１表（年）'!$X20:$X$50,0),'[1]第１表（年）'!AC$6))</f>
        <v>159.30000000000001</v>
      </c>
      <c r="I41" s="43">
        <f>IF(I$34="","",INDEX('[1]第１表（年）'!$Y20:$AP$50,MATCH($A41,'[1]第１表（年）'!$X20:$X$50,0),'[1]第１表（年）'!AD$6))</f>
        <v>89.1</v>
      </c>
      <c r="J41" s="43">
        <f>IF(J$34="","",INDEX('[1]第１表（年）'!$Y20:$AP$50,MATCH($A41,'[1]第１表（年）'!$X20:$X$50,0),'[1]第１表（年）'!AE$6))</f>
        <v>91.8</v>
      </c>
      <c r="K41" s="43" t="str">
        <f>IF(K$34="","",INDEX('[1]第１表（年）'!$Y20:$AP$50,MATCH($A41,'[1]第１表（年）'!$X20:$X$50,0),'[1]第１表（年）'!AF$6))</f>
        <v>x</v>
      </c>
      <c r="L41" s="43">
        <f>IF(L$34="","",INDEX('[1]第１表（年）'!$Y20:$AP$50,MATCH($A41,'[1]第１表（年）'!$X20:$X$50,0),'[1]第１表（年）'!AG$6))</f>
        <v>128.9</v>
      </c>
      <c r="M41" s="43">
        <f>IF(M$34="","",INDEX('[1]第１表（年）'!$Y20:$AP$50,MATCH($A41,'[1]第１表（年）'!$X20:$X$50,0),'[1]第１表（年）'!AH$6))</f>
        <v>131.5</v>
      </c>
      <c r="N41" s="43">
        <f>IF(N$34="","",INDEX('[1]第１表（年）'!$Y20:$AP$50,MATCH($A41,'[1]第１表（年）'!$X20:$X$50,0),'[1]第１表（年）'!AI$6))</f>
        <v>96.4</v>
      </c>
      <c r="O41" s="43">
        <f>IF(O$34="","",INDEX('[1]第１表（年）'!$Y20:$AP$50,MATCH($A41,'[1]第１表（年）'!$X20:$X$50,0),'[1]第１表（年）'!AJ$6))</f>
        <v>106.7</v>
      </c>
      <c r="P41" s="43">
        <f>IF(P$34="","",INDEX('[1]第１表（年）'!$Y20:$AP$50,MATCH($A41,'[1]第１表（年）'!$X20:$X$50,0),'[1]第１表（年）'!AK$6))</f>
        <v>124.8</v>
      </c>
      <c r="Q41" s="43">
        <f>IF(Q$34="","",INDEX('[1]第１表（年）'!$Y20:$AP$50,MATCH($A41,'[1]第１表（年）'!$X20:$X$50,0),'[1]第１表（年）'!AL$6))</f>
        <v>91.6</v>
      </c>
      <c r="R41" s="43">
        <f>IF(R$34="","",INDEX('[1]第１表（年）'!$Y20:$AP$50,MATCH($A41,'[1]第１表（年）'!$X20:$X$50,0),'[1]第１表（年）'!AM$6))</f>
        <v>96.2</v>
      </c>
      <c r="S41" s="43">
        <f>IF(S$34="","",INDEX('[1]第１表（年）'!$Y20:$AP$50,MATCH($A41,'[1]第１表（年）'!$X20:$X$50,0),'[1]第１表（年）'!AN$6))</f>
        <v>96.6</v>
      </c>
      <c r="T41" s="43">
        <f>IF(T$34="","",INDEX('[1]第１表（年）'!$Y20:$AP$50,MATCH($A41,'[1]第１表（年）'!$X20:$X$50,0),'[1]第１表（年）'!AO$6))</f>
        <v>101.3</v>
      </c>
      <c r="U41" s="43">
        <f>IF(U$34="","",INDEX('[1]第１表（年）'!$Y20:$AP$50,MATCH($A41,'[1]第１表（年）'!$X20:$X$50,0),'[1]第１表（年）'!AP$6))</f>
        <v>100.9</v>
      </c>
    </row>
    <row r="42" spans="1:21" ht="30" customHeight="1" x14ac:dyDescent="0.45">
      <c r="A42" s="40" t="str">
        <f t="shared" si="1"/>
        <v>53</v>
      </c>
      <c r="B42" s="44" t="str">
        <f>[1]設定!$O18&amp;IF([1]設定!$P18&lt;10,DBCS([1]設定!$P18),[1]設定!$P18)&amp;"年"</f>
        <v>令和５年</v>
      </c>
      <c r="C42" s="299" t="str">
        <f t="shared" ref="C42:C54" si="2">+C15</f>
        <v>３月</v>
      </c>
      <c r="D42" s="45">
        <f>IF(D$34="","",INDEX('[1]第１表（月）'!$Y$160:$AP$300,MATCH($A42,'[1]第１表（月）'!$V$160:$V$300,0),'[1]第１表（月）'!Y$6))</f>
        <v>88</v>
      </c>
      <c r="E42" s="32">
        <f>IF(E$34="","",INDEX('[1]第１表（月）'!$Y$160:$AP$300,MATCH($A42,'[1]第１表（月）'!$V$160:$V$300,0),'[1]第１表（月）'!Z$6))</f>
        <v>74.5</v>
      </c>
      <c r="F42" s="32">
        <f>IF(F$34="","",INDEX('[1]第１表（月）'!$Y$160:$AP$300,MATCH($A42,'[1]第１表（月）'!$V$160:$V$300,0),'[1]第１表（月）'!AA$6))</f>
        <v>97.7</v>
      </c>
      <c r="G42" s="32">
        <f>IF(G$34="","",INDEX('[1]第１表（月）'!$Y$160:$AP$300,MATCH($A42,'[1]第１表（月）'!$V$160:$V$300,0),'[1]第１表（月）'!AB$6))</f>
        <v>97.6</v>
      </c>
      <c r="H42" s="32">
        <f>IF(H$34="","",INDEX('[1]第１表（月）'!$Y$160:$AP$300,MATCH($A42,'[1]第１表（月）'!$V$160:$V$300,0),'[1]第１表（月）'!AC$6))</f>
        <v>142.80000000000001</v>
      </c>
      <c r="I42" s="32">
        <f>IF(I$34="","",INDEX('[1]第１表（月）'!$Y$160:$AP$300,MATCH($A42,'[1]第１表（月）'!$V$160:$V$300,0),'[1]第１表（月）'!AD$6))</f>
        <v>83.6</v>
      </c>
      <c r="J42" s="32">
        <f>IF(J$34="","",INDEX('[1]第１表（月）'!$Y$160:$AP$300,MATCH($A42,'[1]第１表（月）'!$V$160:$V$300,0),'[1]第１表（月）'!AE$6))</f>
        <v>87.9</v>
      </c>
      <c r="K42" s="32">
        <f>IF(K$34="","",INDEX('[1]第１表（月）'!$Y$160:$AP$300,MATCH($A42,'[1]第１表（月）'!$V$160:$V$300,0),'[1]第１表（月）'!AF$6))</f>
        <v>99.7</v>
      </c>
      <c r="L42" s="32">
        <f>IF(L$34="","",INDEX('[1]第１表（月）'!$Y$160:$AP$300,MATCH($A42,'[1]第１表（月）'!$V$160:$V$300,0),'[1]第１表（月）'!AG$6))</f>
        <v>90.3</v>
      </c>
      <c r="M42" s="32">
        <f>IF(M$34="","",INDEX('[1]第１表（月）'!$Y$160:$AP$300,MATCH($A42,'[1]第１表（月）'!$V$160:$V$300,0),'[1]第１表（月）'!AH$6))</f>
        <v>99.5</v>
      </c>
      <c r="N42" s="32">
        <f>IF(N$34="","",INDEX('[1]第１表（月）'!$Y$160:$AP$300,MATCH($A42,'[1]第１表（月）'!$V$160:$V$300,0),'[1]第１表（月）'!AI$6))</f>
        <v>98.5</v>
      </c>
      <c r="O42" s="32">
        <f>IF(O$34="","",INDEX('[1]第１表（月）'!$Y$160:$AP$300,MATCH($A42,'[1]第１表（月）'!$V$160:$V$300,0),'[1]第１表（月）'!AJ$6))</f>
        <v>92.6</v>
      </c>
      <c r="P42" s="32">
        <f>IF(P$34="","",INDEX('[1]第１表（月）'!$Y$160:$AP$300,MATCH($A42,'[1]第１表（月）'!$V$160:$V$300,0),'[1]第１表（月）'!AK$6))</f>
        <v>95.3</v>
      </c>
      <c r="Q42" s="32">
        <f>IF(Q$34="","",INDEX('[1]第１表（月）'!$Y$160:$AP$300,MATCH($A42,'[1]第１表（月）'!$V$160:$V$300,0),'[1]第１表（月）'!AL$6))</f>
        <v>76.099999999999994</v>
      </c>
      <c r="R42" s="32">
        <f>IF(R$34="","",INDEX('[1]第１表（月）'!$Y$160:$AP$300,MATCH($A42,'[1]第１表（月）'!$V$160:$V$300,0),'[1]第１表（月）'!AM$6))</f>
        <v>74.2</v>
      </c>
      <c r="S42" s="32">
        <f>IF(S$34="","",INDEX('[1]第１表（月）'!$Y$160:$AP$300,MATCH($A42,'[1]第１表（月）'!$V$160:$V$300,0),'[1]第１表（月）'!AN$6))</f>
        <v>93.1</v>
      </c>
      <c r="T42" s="32">
        <f>IF(T$34="","",INDEX('[1]第１表（月）'!$Y$160:$AP$300,MATCH($A42,'[1]第１表（月）'!$V$160:$V$300,0),'[1]第１表（月）'!AO$6))</f>
        <v>99.9</v>
      </c>
      <c r="U42" s="32">
        <f>IF(U$34="","",INDEX('[1]第１表（月）'!$Y$160:$AP$300,MATCH($A42,'[1]第１表（月）'!$V$160:$V$300,0),'[1]第１表（月）'!AP$6))</f>
        <v>99.4</v>
      </c>
    </row>
    <row r="43" spans="1:21" ht="30" customHeight="1" x14ac:dyDescent="0.45">
      <c r="A43" s="40" t="str">
        <f t="shared" si="1"/>
        <v>54</v>
      </c>
      <c r="B43" s="44" t="str">
        <f>IF(C16="１月",[1]設定!$O19&amp;IF([1]設定!$P19&lt;10,DBCS([1]設定!$P19),[1]設定!$P19)&amp;"年","")</f>
        <v/>
      </c>
      <c r="C43" s="299" t="str">
        <f t="shared" si="2"/>
        <v>４月</v>
      </c>
      <c r="D43" s="33">
        <f>IF(D$34="","",INDEX('[1]第１表（月）'!$Y$160:$AP$300,MATCH($A43,'[1]第１表（月）'!$V$160:$V$300,0),'[1]第１表（月）'!Y$6))</f>
        <v>85.3</v>
      </c>
      <c r="E43" s="33">
        <f>IF(E$34="","",INDEX('[1]第１表（月）'!$Y$160:$AP$300,MATCH($A43,'[1]第１表（月）'!$V$160:$V$300,0),'[1]第１表（月）'!Z$6))</f>
        <v>61.9</v>
      </c>
      <c r="F43" s="33">
        <f>IF(F$34="","",INDEX('[1]第１表（月）'!$Y$160:$AP$300,MATCH($A43,'[1]第１表（月）'!$V$160:$V$300,0),'[1]第１表（月）'!AA$6))</f>
        <v>93.3</v>
      </c>
      <c r="G43" s="33">
        <f>IF(G$34="","",INDEX('[1]第１表（月）'!$Y$160:$AP$300,MATCH($A43,'[1]第１表（月）'!$V$160:$V$300,0),'[1]第１表（月）'!AB$6))</f>
        <v>103.1</v>
      </c>
      <c r="H43" s="33">
        <f>IF(H$34="","",INDEX('[1]第１表（月）'!$Y$160:$AP$300,MATCH($A43,'[1]第１表（月）'!$V$160:$V$300,0),'[1]第１表（月）'!AC$6))</f>
        <v>121.2</v>
      </c>
      <c r="I43" s="33">
        <f>IF(I$34="","",INDEX('[1]第１表（月）'!$Y$160:$AP$300,MATCH($A43,'[1]第１表（月）'!$V$160:$V$300,0),'[1]第１表（月）'!AD$6))</f>
        <v>77.8</v>
      </c>
      <c r="J43" s="33">
        <f>IF(J$34="","",INDEX('[1]第１表（月）'!$Y$160:$AP$300,MATCH($A43,'[1]第１表（月）'!$V$160:$V$300,0),'[1]第１表（月）'!AE$6))</f>
        <v>82.8</v>
      </c>
      <c r="K43" s="33" t="str">
        <f>IF(K$34="","",INDEX('[1]第１表（月）'!$Y$160:$AP$300,MATCH($A43,'[1]第１表（月）'!$V$160:$V$300,0),'[1]第１表（月）'!AF$6))</f>
        <v>x</v>
      </c>
      <c r="L43" s="33">
        <f>IF(L$34="","",INDEX('[1]第１表（月）'!$Y$160:$AP$300,MATCH($A43,'[1]第１表（月）'!$V$160:$V$300,0),'[1]第１表（月）'!AG$6))</f>
        <v>99.8</v>
      </c>
      <c r="M43" s="33">
        <f>IF(M$34="","",INDEX('[1]第１表（月）'!$Y$160:$AP$300,MATCH($A43,'[1]第１表（月）'!$V$160:$V$300,0),'[1]第１表（月）'!AH$6))</f>
        <v>113.7</v>
      </c>
      <c r="N43" s="33">
        <f>IF(N$34="","",INDEX('[1]第１表（月）'!$Y$160:$AP$300,MATCH($A43,'[1]第１表（月）'!$V$160:$V$300,0),'[1]第１表（月）'!AI$6))</f>
        <v>95.6</v>
      </c>
      <c r="O43" s="33">
        <f>IF(O$34="","",INDEX('[1]第１表（月）'!$Y$160:$AP$300,MATCH($A43,'[1]第１表（月）'!$V$160:$V$300,0),'[1]第１表（月）'!AJ$6))</f>
        <v>95.1</v>
      </c>
      <c r="P43" s="33">
        <f>IF(P$34="","",INDEX('[1]第１表（月）'!$Y$160:$AP$300,MATCH($A43,'[1]第１表（月）'!$V$160:$V$300,0),'[1]第１表（月）'!AK$6))</f>
        <v>95.9</v>
      </c>
      <c r="Q43" s="33">
        <f>IF(Q$34="","",INDEX('[1]第１表（月）'!$Y$160:$AP$300,MATCH($A43,'[1]第１表（月）'!$V$160:$V$300,0),'[1]第１表（月）'!AL$6))</f>
        <v>76</v>
      </c>
      <c r="R43" s="33">
        <f>IF(R$34="","",INDEX('[1]第１表（月）'!$Y$160:$AP$300,MATCH($A43,'[1]第１表（月）'!$V$160:$V$300,0),'[1]第１表（月）'!AM$6))</f>
        <v>74.900000000000006</v>
      </c>
      <c r="S43" s="33">
        <f>IF(S$34="","",INDEX('[1]第１表（月）'!$Y$160:$AP$300,MATCH($A43,'[1]第１表（月）'!$V$160:$V$300,0),'[1]第１表（月）'!AN$6))</f>
        <v>89</v>
      </c>
      <c r="T43" s="33">
        <f>IF(T$34="","",INDEX('[1]第１表（月）'!$Y$160:$AP$300,MATCH($A43,'[1]第１表（月）'!$V$160:$V$300,0),'[1]第１表（月）'!AO$6))</f>
        <v>101.4</v>
      </c>
      <c r="U43" s="33">
        <f>IF(U$34="","",INDEX('[1]第１表（月）'!$Y$160:$AP$300,MATCH($A43,'[1]第１表（月）'!$V$160:$V$300,0),'[1]第１表（月）'!AP$6))</f>
        <v>100.7</v>
      </c>
    </row>
    <row r="44" spans="1:21" ht="30" customHeight="1" x14ac:dyDescent="0.45">
      <c r="A44" s="40" t="str">
        <f t="shared" si="1"/>
        <v>55</v>
      </c>
      <c r="B44" s="44" t="str">
        <f>IF(C17="１月",[1]設定!$O20&amp;IF([1]設定!$P20&lt;10,DBCS([1]設定!$P20),[1]設定!$P20)&amp;"年","")</f>
        <v/>
      </c>
      <c r="C44" s="299" t="str">
        <f t="shared" si="2"/>
        <v>５月</v>
      </c>
      <c r="D44" s="33">
        <f>IF(D$34="","",INDEX('[1]第１表（月）'!$Y$160:$AP$300,MATCH($A44,'[1]第１表（月）'!$V$160:$V$300,0),'[1]第１表（月）'!Y$6))</f>
        <v>85.7</v>
      </c>
      <c r="E44" s="33">
        <f>IF(E$34="","",INDEX('[1]第１表（月）'!$Y$160:$AP$300,MATCH($A44,'[1]第１表（月）'!$V$160:$V$300,0),'[1]第１表（月）'!Z$6))</f>
        <v>60.8</v>
      </c>
      <c r="F44" s="33">
        <f>IF(F$34="","",INDEX('[1]第１表（月）'!$Y$160:$AP$300,MATCH($A44,'[1]第１表（月）'!$V$160:$V$300,0),'[1]第１表（月）'!AA$6))</f>
        <v>92.2</v>
      </c>
      <c r="G44" s="33">
        <f>IF(G$34="","",INDEX('[1]第１表（月）'!$Y$160:$AP$300,MATCH($A44,'[1]第１表（月）'!$V$160:$V$300,0),'[1]第１表（月）'!AB$6))</f>
        <v>98.8</v>
      </c>
      <c r="H44" s="33">
        <f>IF(H$34="","",INDEX('[1]第１表（月）'!$Y$160:$AP$300,MATCH($A44,'[1]第１表（月）'!$V$160:$V$300,0),'[1]第１表（月）'!AC$6))</f>
        <v>121.6</v>
      </c>
      <c r="I44" s="33">
        <f>IF(I$34="","",INDEX('[1]第１表（月）'!$Y$160:$AP$300,MATCH($A44,'[1]第１表（月）'!$V$160:$V$300,0),'[1]第１表（月）'!AD$6))</f>
        <v>95.1</v>
      </c>
      <c r="J44" s="33">
        <f>IF(J$34="","",INDEX('[1]第１表（月）'!$Y$160:$AP$300,MATCH($A44,'[1]第１表（月）'!$V$160:$V$300,0),'[1]第１表（月）'!AE$6))</f>
        <v>85.5</v>
      </c>
      <c r="K44" s="33" t="str">
        <f>IF(K$34="","",INDEX('[1]第１表（月）'!$Y$160:$AP$300,MATCH($A44,'[1]第１表（月）'!$V$160:$V$300,0),'[1]第１表（月）'!AF$6))</f>
        <v>x</v>
      </c>
      <c r="L44" s="33">
        <f>IF(L$34="","",INDEX('[1]第１表（月）'!$Y$160:$AP$300,MATCH($A44,'[1]第１表（月）'!$V$160:$V$300,0),'[1]第１表（月）'!AG$6))</f>
        <v>130.30000000000001</v>
      </c>
      <c r="M44" s="33">
        <f>IF(M$34="","",INDEX('[1]第１表（月）'!$Y$160:$AP$300,MATCH($A44,'[1]第１表（月）'!$V$160:$V$300,0),'[1]第１表（月）'!AH$6))</f>
        <v>97</v>
      </c>
      <c r="N44" s="33">
        <f>IF(N$34="","",INDEX('[1]第１表（月）'!$Y$160:$AP$300,MATCH($A44,'[1]第１表（月）'!$V$160:$V$300,0),'[1]第１表（月）'!AI$6))</f>
        <v>95.9</v>
      </c>
      <c r="O44" s="33">
        <f>IF(O$34="","",INDEX('[1]第１表（月）'!$Y$160:$AP$300,MATCH($A44,'[1]第１表（月）'!$V$160:$V$300,0),'[1]第１表（月）'!AJ$6))</f>
        <v>95.8</v>
      </c>
      <c r="P44" s="33">
        <f>IF(P$34="","",INDEX('[1]第１表（月）'!$Y$160:$AP$300,MATCH($A44,'[1]第１表（月）'!$V$160:$V$300,0),'[1]第１表（月）'!AK$6))</f>
        <v>96.2</v>
      </c>
      <c r="Q44" s="33">
        <f>IF(Q$34="","",INDEX('[1]第１表（月）'!$Y$160:$AP$300,MATCH($A44,'[1]第１表（月）'!$V$160:$V$300,0),'[1]第１表（月）'!AL$6))</f>
        <v>73.8</v>
      </c>
      <c r="R44" s="33">
        <f>IF(R$34="","",INDEX('[1]第１表（月）'!$Y$160:$AP$300,MATCH($A44,'[1]第１表（月）'!$V$160:$V$300,0),'[1]第１表（月）'!AM$6))</f>
        <v>75.3</v>
      </c>
      <c r="S44" s="33">
        <f>IF(S$34="","",INDEX('[1]第１表（月）'!$Y$160:$AP$300,MATCH($A44,'[1]第１表（月）'!$V$160:$V$300,0),'[1]第１表（月）'!AN$6))</f>
        <v>88.2</v>
      </c>
      <c r="T44" s="33">
        <f>IF(T$34="","",INDEX('[1]第１表（月）'!$Y$160:$AP$300,MATCH($A44,'[1]第１表（月）'!$V$160:$V$300,0),'[1]第１表（月）'!AO$6))</f>
        <v>100.2</v>
      </c>
      <c r="U44" s="33">
        <f>IF(U$34="","",INDEX('[1]第１表（月）'!$Y$160:$AP$300,MATCH($A44,'[1]第１表（月）'!$V$160:$V$300,0),'[1]第１表（月）'!AP$6))</f>
        <v>99.9</v>
      </c>
    </row>
    <row r="45" spans="1:21" ht="30" customHeight="1" x14ac:dyDescent="0.45">
      <c r="A45" s="40" t="str">
        <f t="shared" si="1"/>
        <v>56</v>
      </c>
      <c r="B45" s="44" t="str">
        <f>IF(C18="１月",[1]設定!$O21&amp;IF([1]設定!$P21&lt;10,DBCS([1]設定!$P21),[1]設定!$P21)&amp;"年","")</f>
        <v/>
      </c>
      <c r="C45" s="299" t="str">
        <f t="shared" si="2"/>
        <v>６月</v>
      </c>
      <c r="D45" s="33">
        <f>IF(D$34="","",INDEX('[1]第１表（月）'!$Y$160:$AP$300,MATCH($A45,'[1]第１表（月）'!$V$160:$V$300,0),'[1]第１表（月）'!Y$6))</f>
        <v>155.4</v>
      </c>
      <c r="E45" s="33">
        <f>IF(E$34="","",INDEX('[1]第１表（月）'!$Y$160:$AP$300,MATCH($A45,'[1]第１表（月）'!$V$160:$V$300,0),'[1]第１表（月）'!Z$6))</f>
        <v>110.2</v>
      </c>
      <c r="F45" s="33">
        <f>IF(F$34="","",INDEX('[1]第１表（月）'!$Y$160:$AP$300,MATCH($A45,'[1]第１表（月）'!$V$160:$V$300,0),'[1]第１表（月）'!AA$6))</f>
        <v>157.69999999999999</v>
      </c>
      <c r="G45" s="33">
        <f>IF(G$34="","",INDEX('[1]第１表（月）'!$Y$160:$AP$300,MATCH($A45,'[1]第１表（月）'!$V$160:$V$300,0),'[1]第１表（月）'!AB$6))</f>
        <v>249.7</v>
      </c>
      <c r="H45" s="33">
        <f>IF(H$34="","",INDEX('[1]第１表（月）'!$Y$160:$AP$300,MATCH($A45,'[1]第１表（月）'!$V$160:$V$300,0),'[1]第１表（月）'!AC$6))</f>
        <v>285</v>
      </c>
      <c r="I45" s="33">
        <f>IF(I$34="","",INDEX('[1]第１表（月）'!$Y$160:$AP$300,MATCH($A45,'[1]第１表（月）'!$V$160:$V$300,0),'[1]第１表（月）'!AD$6))</f>
        <v>84.2</v>
      </c>
      <c r="J45" s="33">
        <f>IF(J$34="","",INDEX('[1]第１表（月）'!$Y$160:$AP$300,MATCH($A45,'[1]第１表（月）'!$V$160:$V$300,0),'[1]第１表（月）'!AE$6))</f>
        <v>84.8</v>
      </c>
      <c r="K45" s="33">
        <f>IF(K$34="","",INDEX('[1]第１表（月）'!$Y$160:$AP$300,MATCH($A45,'[1]第１表（月）'!$V$160:$V$300,0),'[1]第１表（月）'!AF$6))</f>
        <v>209.2</v>
      </c>
      <c r="L45" s="33">
        <f>IF(L$34="","",INDEX('[1]第１表（月）'!$Y$160:$AP$300,MATCH($A45,'[1]第１表（月）'!$V$160:$V$300,0),'[1]第１表（月）'!AG$6))</f>
        <v>141.1</v>
      </c>
      <c r="M45" s="33">
        <f>IF(M$34="","",INDEX('[1]第１表（月）'!$Y$160:$AP$300,MATCH($A45,'[1]第１表（月）'!$V$160:$V$300,0),'[1]第１表（月）'!AH$6))</f>
        <v>287.89999999999998</v>
      </c>
      <c r="N45" s="33">
        <f>IF(N$34="","",INDEX('[1]第１表（月）'!$Y$160:$AP$300,MATCH($A45,'[1]第１表（月）'!$V$160:$V$300,0),'[1]第１表（月）'!AI$6))</f>
        <v>94.5</v>
      </c>
      <c r="O45" s="33">
        <f>IF(O$34="","",INDEX('[1]第１表（月）'!$Y$160:$AP$300,MATCH($A45,'[1]第１表（月）'!$V$160:$V$300,0),'[1]第１表（月）'!AJ$6))</f>
        <v>172.1</v>
      </c>
      <c r="P45" s="33">
        <f>IF(P$34="","",INDEX('[1]第１表（月）'!$Y$160:$AP$300,MATCH($A45,'[1]第１表（月）'!$V$160:$V$300,0),'[1]第１表（月）'!AK$6))</f>
        <v>258.3</v>
      </c>
      <c r="Q45" s="33">
        <f>IF(Q$34="","",INDEX('[1]第１表（月）'!$Y$160:$AP$300,MATCH($A45,'[1]第１表（月）'!$V$160:$V$300,0),'[1]第１表（月）'!AL$6))</f>
        <v>152.9</v>
      </c>
      <c r="R45" s="33">
        <f>IF(R$34="","",INDEX('[1]第１表（月）'!$Y$160:$AP$300,MATCH($A45,'[1]第１表（月）'!$V$160:$V$300,0),'[1]第１表（月）'!AM$6))</f>
        <v>124.2</v>
      </c>
      <c r="S45" s="33">
        <f>IF(S$34="","",INDEX('[1]第１表（月）'!$Y$160:$AP$300,MATCH($A45,'[1]第１表（月）'!$V$160:$V$300,0),'[1]第１表（月）'!AN$6))</f>
        <v>108.7</v>
      </c>
      <c r="T45" s="33">
        <f>IF(T$34="","",INDEX('[1]第１表（月）'!$Y$160:$AP$300,MATCH($A45,'[1]第１表（月）'!$V$160:$V$300,0),'[1]第１表（月）'!AO$6))</f>
        <v>101.8</v>
      </c>
      <c r="U45" s="33">
        <f>IF(U$34="","",INDEX('[1]第１表（月）'!$Y$160:$AP$300,MATCH($A45,'[1]第１表（月）'!$V$160:$V$300,0),'[1]第１表（月）'!AP$6))</f>
        <v>101.8</v>
      </c>
    </row>
    <row r="46" spans="1:21" ht="30" customHeight="1" x14ac:dyDescent="0.45">
      <c r="A46" s="40" t="str">
        <f t="shared" si="1"/>
        <v>57</v>
      </c>
      <c r="B46" s="44" t="str">
        <f>IF(C19="１月",[1]設定!$O22&amp;IF([1]設定!$P22&lt;10,DBCS([1]設定!$P22),[1]設定!$P22)&amp;"年","")</f>
        <v/>
      </c>
      <c r="C46" s="299" t="str">
        <f t="shared" si="2"/>
        <v>７月</v>
      </c>
      <c r="D46" s="33">
        <f>IF(D$34="","",INDEX('[1]第１表（月）'!$Y$160:$AP$300,MATCH($A46,'[1]第１表（月）'!$V$160:$V$300,0),'[1]第１表（月）'!Y$6))</f>
        <v>103.7</v>
      </c>
      <c r="E46" s="33">
        <f>IF(E$34="","",INDEX('[1]第１表（月）'!$Y$160:$AP$300,MATCH($A46,'[1]第１表（月）'!$V$160:$V$300,0),'[1]第１表（月）'!Z$6))</f>
        <v>67.3</v>
      </c>
      <c r="F46" s="33">
        <f>IF(F$34="","",INDEX('[1]第１表（月）'!$Y$160:$AP$300,MATCH($A46,'[1]第１表（月）'!$V$160:$V$300,0),'[1]第１表（月）'!AA$6))</f>
        <v>121.6</v>
      </c>
      <c r="G46" s="33">
        <f>IF(G$34="","",INDEX('[1]第１表（月）'!$Y$160:$AP$300,MATCH($A46,'[1]第１表（月）'!$V$160:$V$300,0),'[1]第１表（月）'!AB$6))</f>
        <v>95.6</v>
      </c>
      <c r="H46" s="33">
        <f>IF(H$34="","",INDEX('[1]第１表（月）'!$Y$160:$AP$300,MATCH($A46,'[1]第１表（月）'!$V$160:$V$300,0),'[1]第１表（月）'!AC$6))</f>
        <v>155.9</v>
      </c>
      <c r="I46" s="33">
        <f>IF(I$34="","",INDEX('[1]第１表（月）'!$Y$160:$AP$300,MATCH($A46,'[1]第１表（月）'!$V$160:$V$300,0),'[1]第１表（月）'!AD$6))</f>
        <v>108.1</v>
      </c>
      <c r="J46" s="33">
        <f>IF(J$34="","",INDEX('[1]第１表（月）'!$Y$160:$AP$300,MATCH($A46,'[1]第１表（月）'!$V$160:$V$300,0),'[1]第１表（月）'!AE$6))</f>
        <v>134.4</v>
      </c>
      <c r="K46" s="33" t="str">
        <f>IF(K$34="","",INDEX('[1]第１表（月）'!$Y$160:$AP$300,MATCH($A46,'[1]第１表（月）'!$V$160:$V$300,0),'[1]第１表（月）'!AF$6))</f>
        <v>x</v>
      </c>
      <c r="L46" s="33">
        <f>IF(L$34="","",INDEX('[1]第１表（月）'!$Y$160:$AP$300,MATCH($A46,'[1]第１表（月）'!$V$160:$V$300,0),'[1]第１表（月）'!AG$6))</f>
        <v>175</v>
      </c>
      <c r="M46" s="33">
        <f>IF(M$34="","",INDEX('[1]第１表（月）'!$Y$160:$AP$300,MATCH($A46,'[1]第１表（月）'!$V$160:$V$300,0),'[1]第１表（月）'!AH$6))</f>
        <v>98.9</v>
      </c>
      <c r="N46" s="33">
        <f>IF(N$34="","",INDEX('[1]第１表（月）'!$Y$160:$AP$300,MATCH($A46,'[1]第１表（月）'!$V$160:$V$300,0),'[1]第１表（月）'!AI$6))</f>
        <v>104.6</v>
      </c>
      <c r="O46" s="33">
        <f>IF(O$34="","",INDEX('[1]第１表（月）'!$Y$160:$AP$300,MATCH($A46,'[1]第１表（月）'!$V$160:$V$300,0),'[1]第１表（月）'!AJ$6))</f>
        <v>95</v>
      </c>
      <c r="P46" s="33">
        <f>IF(P$34="","",INDEX('[1]第１表（月）'!$Y$160:$AP$300,MATCH($A46,'[1]第１表（月）'!$V$160:$V$300,0),'[1]第１表（月）'!AK$6))</f>
        <v>98.1</v>
      </c>
      <c r="Q46" s="33">
        <f>IF(Q$34="","",INDEX('[1]第１表（月）'!$Y$160:$AP$300,MATCH($A46,'[1]第１表（月）'!$V$160:$V$300,0),'[1]第１表（月）'!AL$6))</f>
        <v>86.5</v>
      </c>
      <c r="R46" s="33">
        <f>IF(R$34="","",INDEX('[1]第１表（月）'!$Y$160:$AP$300,MATCH($A46,'[1]第１表（月）'!$V$160:$V$300,0),'[1]第１表（月）'!AM$6))</f>
        <v>143.1</v>
      </c>
      <c r="S46" s="33">
        <f>IF(S$34="","",INDEX('[1]第１表（月）'!$Y$160:$AP$300,MATCH($A46,'[1]第１表（月）'!$V$160:$V$300,0),'[1]第１表（月）'!AN$6))</f>
        <v>102.7</v>
      </c>
      <c r="T46" s="33">
        <f>IF(T$34="","",INDEX('[1]第１表（月）'!$Y$160:$AP$300,MATCH($A46,'[1]第１表（月）'!$V$160:$V$300,0),'[1]第１表（月）'!AO$6))</f>
        <v>100.2</v>
      </c>
      <c r="U46" s="33">
        <f>IF(U$34="","",INDEX('[1]第１表（月）'!$Y$160:$AP$300,MATCH($A46,'[1]第１表（月）'!$V$160:$V$300,0),'[1]第１表（月）'!AP$6))</f>
        <v>99.9</v>
      </c>
    </row>
    <row r="47" spans="1:21" ht="30" customHeight="1" x14ac:dyDescent="0.45">
      <c r="A47" s="40" t="str">
        <f t="shared" si="1"/>
        <v>58</v>
      </c>
      <c r="B47" s="44" t="str">
        <f>IF(C20="１月",[1]設定!$O23&amp;IF([1]設定!$P23&lt;10,DBCS([1]設定!$P23),[1]設定!$P23)&amp;"年","")</f>
        <v/>
      </c>
      <c r="C47" s="299" t="str">
        <f t="shared" si="2"/>
        <v>８月</v>
      </c>
      <c r="D47" s="33">
        <f>IF(D$34="","",INDEX('[1]第１表（月）'!$Y$160:$AP$300,MATCH($A47,'[1]第１表（月）'!$V$160:$V$300,0),'[1]第１表（月）'!Y$6))</f>
        <v>89.5</v>
      </c>
      <c r="E47" s="33">
        <f>IF(E$34="","",INDEX('[1]第１表（月）'!$Y$160:$AP$300,MATCH($A47,'[1]第１表（月）'!$V$160:$V$300,0),'[1]第１表（月）'!Z$6))</f>
        <v>85.5</v>
      </c>
      <c r="F47" s="33">
        <f>IF(F$34="","",INDEX('[1]第１表（月）'!$Y$160:$AP$300,MATCH($A47,'[1]第１表（月）'!$V$160:$V$300,0),'[1]第１表（月）'!AA$6))</f>
        <v>101.2</v>
      </c>
      <c r="G47" s="33">
        <f>IF(G$34="","",INDEX('[1]第１表（月）'!$Y$160:$AP$300,MATCH($A47,'[1]第１表（月）'!$V$160:$V$300,0),'[1]第１表（月）'!AB$6))</f>
        <v>107.5</v>
      </c>
      <c r="H47" s="33">
        <f>IF(H$34="","",INDEX('[1]第１表（月）'!$Y$160:$AP$300,MATCH($A47,'[1]第１表（月）'!$V$160:$V$300,0),'[1]第１表（月）'!AC$6))</f>
        <v>119.6</v>
      </c>
      <c r="I47" s="33">
        <f>IF(I$34="","",INDEX('[1]第１表（月）'!$Y$160:$AP$300,MATCH($A47,'[1]第１表（月）'!$V$160:$V$300,0),'[1]第１表（月）'!AD$6))</f>
        <v>82.4</v>
      </c>
      <c r="J47" s="33">
        <f>IF(J$34="","",INDEX('[1]第１表（月）'!$Y$160:$AP$300,MATCH($A47,'[1]第１表（月）'!$V$160:$V$300,0),'[1]第１表（月）'!AE$6))</f>
        <v>82.1</v>
      </c>
      <c r="K47" s="33" t="str">
        <f>IF(K$34="","",INDEX('[1]第１表（月）'!$Y$160:$AP$300,MATCH($A47,'[1]第１表（月）'!$V$160:$V$300,0),'[1]第１表（月）'!AF$6))</f>
        <v>x</v>
      </c>
      <c r="L47" s="33">
        <f>IF(L$34="","",INDEX('[1]第１表（月）'!$Y$160:$AP$300,MATCH($A47,'[1]第１表（月）'!$V$160:$V$300,0),'[1]第１表（月）'!AG$6))</f>
        <v>110</v>
      </c>
      <c r="M47" s="33">
        <f>IF(M$34="","",INDEX('[1]第１表（月）'!$Y$160:$AP$300,MATCH($A47,'[1]第１表（月）'!$V$160:$V$300,0),'[1]第１表（月）'!AH$6))</f>
        <v>113.4</v>
      </c>
      <c r="N47" s="33">
        <f>IF(N$34="","",INDEX('[1]第１表（月）'!$Y$160:$AP$300,MATCH($A47,'[1]第１表（月）'!$V$160:$V$300,0),'[1]第１表（月）'!AI$6))</f>
        <v>95.6</v>
      </c>
      <c r="O47" s="33">
        <f>IF(O$34="","",INDEX('[1]第１表（月）'!$Y$160:$AP$300,MATCH($A47,'[1]第１表（月）'!$V$160:$V$300,0),'[1]第１表（月）'!AJ$6))</f>
        <v>93.4</v>
      </c>
      <c r="P47" s="33">
        <f>IF(P$34="","",INDEX('[1]第１表（月）'!$Y$160:$AP$300,MATCH($A47,'[1]第１表（月）'!$V$160:$V$300,0),'[1]第１表（月）'!AK$6))</f>
        <v>90.1</v>
      </c>
      <c r="Q47" s="33">
        <f>IF(Q$34="","",INDEX('[1]第１表（月）'!$Y$160:$AP$300,MATCH($A47,'[1]第１表（月）'!$V$160:$V$300,0),'[1]第１表（月）'!AL$6))</f>
        <v>80.099999999999994</v>
      </c>
      <c r="R47" s="33">
        <f>IF(R$34="","",INDEX('[1]第１表（月）'!$Y$160:$AP$300,MATCH($A47,'[1]第１表（月）'!$V$160:$V$300,0),'[1]第１表（月）'!AM$6))</f>
        <v>73.599999999999994</v>
      </c>
      <c r="S47" s="33">
        <f>IF(S$34="","",INDEX('[1]第１表（月）'!$Y$160:$AP$300,MATCH($A47,'[1]第１表（月）'!$V$160:$V$300,0),'[1]第１表（月）'!AN$6))</f>
        <v>96.3</v>
      </c>
      <c r="T47" s="33">
        <f>IF(T$34="","",INDEX('[1]第１表（月）'!$Y$160:$AP$300,MATCH($A47,'[1]第１表（月）'!$V$160:$V$300,0),'[1]第１表（月）'!AO$6))</f>
        <v>101.1</v>
      </c>
      <c r="U47" s="33">
        <f>IF(U$34="","",INDEX('[1]第１表（月）'!$Y$160:$AP$300,MATCH($A47,'[1]第１表（月）'!$V$160:$V$300,0),'[1]第１表（月）'!AP$6))</f>
        <v>101.1</v>
      </c>
    </row>
    <row r="48" spans="1:21" ht="30" customHeight="1" x14ac:dyDescent="0.45">
      <c r="A48" s="40" t="str">
        <f t="shared" si="1"/>
        <v>59</v>
      </c>
      <c r="B48" s="44" t="str">
        <f>IF(C21="１月",[1]設定!$O24&amp;IF([1]設定!$P24&lt;10,DBCS([1]設定!$P24),[1]設定!$P24)&amp;"年","")</f>
        <v/>
      </c>
      <c r="C48" s="299" t="str">
        <f t="shared" si="2"/>
        <v>９月</v>
      </c>
      <c r="D48" s="33">
        <f>IF(D$34="","",INDEX('[1]第１表（月）'!$Y$160:$AP$300,MATCH($A48,'[1]第１表（月）'!$V$160:$V$300,0),'[1]第１表（月）'!Y$6))</f>
        <v>84.9</v>
      </c>
      <c r="E48" s="33">
        <f>IF(E$34="","",INDEX('[1]第１表（月）'!$Y$160:$AP$300,MATCH($A48,'[1]第１表（月）'!$V$160:$V$300,0),'[1]第１表（月）'!Z$6))</f>
        <v>62.3</v>
      </c>
      <c r="F48" s="33">
        <f>IF(F$34="","",INDEX('[1]第１表（月）'!$Y$160:$AP$300,MATCH($A48,'[1]第１表（月）'!$V$160:$V$300,0),'[1]第１表（月）'!AA$6))</f>
        <v>91.2</v>
      </c>
      <c r="G48" s="33">
        <f>IF(G$34="","",INDEX('[1]第１表（月）'!$Y$160:$AP$300,MATCH($A48,'[1]第１表（月）'!$V$160:$V$300,0),'[1]第１表（月）'!AB$6))</f>
        <v>107.4</v>
      </c>
      <c r="H48" s="33">
        <f>IF(H$34="","",INDEX('[1]第１表（月）'!$Y$160:$AP$300,MATCH($A48,'[1]第１表（月）'!$V$160:$V$300,0),'[1]第１表（月）'!AC$6))</f>
        <v>132.5</v>
      </c>
      <c r="I48" s="33">
        <f>IF(I$34="","",INDEX('[1]第１表（月）'!$Y$160:$AP$300,MATCH($A48,'[1]第１表（月）'!$V$160:$V$300,0),'[1]第１表（月）'!AD$6))</f>
        <v>79.400000000000006</v>
      </c>
      <c r="J48" s="33">
        <f>IF(J$34="","",INDEX('[1]第１表（月）'!$Y$160:$AP$300,MATCH($A48,'[1]第１表（月）'!$V$160:$V$300,0),'[1]第１表（月）'!AE$6))</f>
        <v>79.2</v>
      </c>
      <c r="K48" s="33">
        <f>IF(K$34="","",INDEX('[1]第１表（月）'!$Y$160:$AP$300,MATCH($A48,'[1]第１表（月）'!$V$160:$V$300,0),'[1]第１表（月）'!AF$6))</f>
        <v>105.6</v>
      </c>
      <c r="L48" s="33">
        <f>IF(L$34="","",INDEX('[1]第１表（月）'!$Y$160:$AP$300,MATCH($A48,'[1]第１表（月）'!$V$160:$V$300,0),'[1]第１表（月）'!AG$6))</f>
        <v>108.9</v>
      </c>
      <c r="M48" s="33">
        <f>IF(M$34="","",INDEX('[1]第１表（月）'!$Y$160:$AP$300,MATCH($A48,'[1]第１表（月）'!$V$160:$V$300,0),'[1]第１表（月）'!AH$6))</f>
        <v>105.2</v>
      </c>
      <c r="N48" s="33">
        <f>IF(N$34="","",INDEX('[1]第１表（月）'!$Y$160:$AP$300,MATCH($A48,'[1]第１表（月）'!$V$160:$V$300,0),'[1]第１表（月）'!AI$6))</f>
        <v>89.5</v>
      </c>
      <c r="O48" s="33">
        <f>IF(O$34="","",INDEX('[1]第１表（月）'!$Y$160:$AP$300,MATCH($A48,'[1]第１表（月）'!$V$160:$V$300,0),'[1]第１表（月）'!AJ$6))</f>
        <v>93.9</v>
      </c>
      <c r="P48" s="33">
        <f>IF(P$34="","",INDEX('[1]第１表（月）'!$Y$160:$AP$300,MATCH($A48,'[1]第１表（月）'!$V$160:$V$300,0),'[1]第１表（月）'!AK$6))</f>
        <v>93.7</v>
      </c>
      <c r="Q48" s="33">
        <f>IF(Q$34="","",INDEX('[1]第１表（月）'!$Y$160:$AP$300,MATCH($A48,'[1]第１表（月）'!$V$160:$V$300,0),'[1]第１表（月）'!AL$6))</f>
        <v>76</v>
      </c>
      <c r="R48" s="33">
        <f>IF(R$34="","",INDEX('[1]第１表（月）'!$Y$160:$AP$300,MATCH($A48,'[1]第１表（月）'!$V$160:$V$300,0),'[1]第１表（月）'!AM$6))</f>
        <v>73.7</v>
      </c>
      <c r="S48" s="33">
        <f>IF(S$34="","",INDEX('[1]第１表（月）'!$Y$160:$AP$300,MATCH($A48,'[1]第１表（月）'!$V$160:$V$300,0),'[1]第１表（月）'!AN$6))</f>
        <v>91.9</v>
      </c>
      <c r="T48" s="33">
        <f>IF(T$34="","",INDEX('[1]第１表（月）'!$Y$160:$AP$300,MATCH($A48,'[1]第１表（月）'!$V$160:$V$300,0),'[1]第１表（月）'!AO$6))</f>
        <v>100.9</v>
      </c>
      <c r="U48" s="33">
        <f>IF(U$34="","",INDEX('[1]第１表（月）'!$Y$160:$AP$300,MATCH($A48,'[1]第１表（月）'!$V$160:$V$300,0),'[1]第１表（月）'!AP$6))</f>
        <v>100.8</v>
      </c>
    </row>
    <row r="49" spans="1:21" ht="30" customHeight="1" x14ac:dyDescent="0.45">
      <c r="A49" s="40" t="str">
        <f t="shared" si="1"/>
        <v>510</v>
      </c>
      <c r="B49" s="44" t="str">
        <f>IF(C22="１月",[1]設定!$O25&amp;IF([1]設定!$P25&lt;10,DBCS([1]設定!$P25),[1]設定!$P25)&amp;"年","")</f>
        <v/>
      </c>
      <c r="C49" s="299" t="str">
        <f t="shared" si="2"/>
        <v>10月</v>
      </c>
      <c r="D49" s="33">
        <f>IF(D$34="","",INDEX('[1]第１表（月）'!$Y$160:$AP$300,MATCH($A49,'[1]第１表（月）'!$V$160:$V$300,0),'[1]第１表（月）'!Y$6))</f>
        <v>84.8</v>
      </c>
      <c r="E49" s="33">
        <f>IF(E$34="","",INDEX('[1]第１表（月）'!$Y$160:$AP$300,MATCH($A49,'[1]第１表（月）'!$V$160:$V$300,0),'[1]第１表（月）'!Z$6))</f>
        <v>61.7</v>
      </c>
      <c r="F49" s="33">
        <f>IF(F$34="","",INDEX('[1]第１表（月）'!$Y$160:$AP$300,MATCH($A49,'[1]第１表（月）'!$V$160:$V$300,0),'[1]第１表（月）'!AA$6))</f>
        <v>91</v>
      </c>
      <c r="G49" s="33">
        <f>IF(G$34="","",INDEX('[1]第１表（月）'!$Y$160:$AP$300,MATCH($A49,'[1]第１表（月）'!$V$160:$V$300,0),'[1]第１表（月）'!AB$6))</f>
        <v>95.1</v>
      </c>
      <c r="H49" s="33">
        <f>IF(H$34="","",INDEX('[1]第１表（月）'!$Y$160:$AP$300,MATCH($A49,'[1]第１表（月）'!$V$160:$V$300,0),'[1]第１表（月）'!AC$6))</f>
        <v>122.3</v>
      </c>
      <c r="I49" s="33">
        <f>IF(I$34="","",INDEX('[1]第１表（月）'!$Y$160:$AP$300,MATCH($A49,'[1]第１表（月）'!$V$160:$V$300,0),'[1]第１表（月）'!AD$6))</f>
        <v>82</v>
      </c>
      <c r="J49" s="33">
        <f>IF(J$34="","",INDEX('[1]第１表（月）'!$Y$160:$AP$300,MATCH($A49,'[1]第１表（月）'!$V$160:$V$300,0),'[1]第１表（月）'!AE$6))</f>
        <v>81.8</v>
      </c>
      <c r="K49" s="33">
        <f>IF(K$34="","",INDEX('[1]第１表（月）'!$Y$160:$AP$300,MATCH($A49,'[1]第１表（月）'!$V$160:$V$300,0),'[1]第１表（月）'!AF$6))</f>
        <v>88.5</v>
      </c>
      <c r="L49" s="33">
        <f>IF(L$34="","",INDEX('[1]第１表（月）'!$Y$160:$AP$300,MATCH($A49,'[1]第１表（月）'!$V$160:$V$300,0),'[1]第１表（月）'!AG$6))</f>
        <v>109.1</v>
      </c>
      <c r="M49" s="33">
        <f>IF(M$34="","",INDEX('[1]第１表（月）'!$Y$160:$AP$300,MATCH($A49,'[1]第１表（月）'!$V$160:$V$300,0),'[1]第１表（月）'!AH$6))</f>
        <v>97.5</v>
      </c>
      <c r="N49" s="33">
        <f>IF(N$34="","",INDEX('[1]第１表（月）'!$Y$160:$AP$300,MATCH($A49,'[1]第１表（月）'!$V$160:$V$300,0),'[1]第１表（月）'!AI$6))</f>
        <v>98.7</v>
      </c>
      <c r="O49" s="33">
        <f>IF(O$34="","",INDEX('[1]第１表（月）'!$Y$160:$AP$300,MATCH($A49,'[1]第１表（月）'!$V$160:$V$300,0),'[1]第１表（月）'!AJ$6))</f>
        <v>97.1</v>
      </c>
      <c r="P49" s="33">
        <f>IF(P$34="","",INDEX('[1]第１表（月）'!$Y$160:$AP$300,MATCH($A49,'[1]第１表（月）'!$V$160:$V$300,0),'[1]第１表（月）'!AK$6))</f>
        <v>94.3</v>
      </c>
      <c r="Q49" s="33">
        <f>IF(Q$34="","",INDEX('[1]第１表（月）'!$Y$160:$AP$300,MATCH($A49,'[1]第１表（月）'!$V$160:$V$300,0),'[1]第１表（月）'!AL$6))</f>
        <v>77.3</v>
      </c>
      <c r="R49" s="33">
        <f>IF(R$34="","",INDEX('[1]第１表（月）'!$Y$160:$AP$300,MATCH($A49,'[1]第１表（月）'!$V$160:$V$300,0),'[1]第１表（月）'!AM$6))</f>
        <v>76.8</v>
      </c>
      <c r="S49" s="33">
        <f>IF(S$34="","",INDEX('[1]第１表（月）'!$Y$160:$AP$300,MATCH($A49,'[1]第１表（月）'!$V$160:$V$300,0),'[1]第１表（月）'!AN$6))</f>
        <v>93.4</v>
      </c>
      <c r="T49" s="33">
        <f>IF(T$34="","",INDEX('[1]第１表（月）'!$Y$160:$AP$300,MATCH($A49,'[1]第１表（月）'!$V$160:$V$300,0),'[1]第１表（月）'!AO$6))</f>
        <v>101.4</v>
      </c>
      <c r="U49" s="33">
        <f>IF(U$34="","",INDEX('[1]第１表（月）'!$Y$160:$AP$300,MATCH($A49,'[1]第１表（月）'!$V$160:$V$300,0),'[1]第１表（月）'!AP$6))</f>
        <v>101.2</v>
      </c>
    </row>
    <row r="50" spans="1:21" ht="30" customHeight="1" x14ac:dyDescent="0.45">
      <c r="A50" s="40" t="str">
        <f t="shared" si="1"/>
        <v>511</v>
      </c>
      <c r="B50" s="44" t="str">
        <f>IF(C23="１月",[1]設定!$O26&amp;IF([1]設定!$P26&lt;10,DBCS([1]設定!$P26),[1]設定!$P26)&amp;"年","")</f>
        <v/>
      </c>
      <c r="C50" s="299" t="str">
        <f t="shared" si="2"/>
        <v>11月</v>
      </c>
      <c r="D50" s="33">
        <f>IF(D$34="","",INDEX('[1]第１表（月）'!$Y$160:$AP$300,MATCH($A50,'[1]第１表（月）'!$V$160:$V$300,0),'[1]第１表（月）'!Y$6))</f>
        <v>91.8</v>
      </c>
      <c r="E50" s="33">
        <f>IF(E$34="","",INDEX('[1]第１表（月）'!$Y$160:$AP$300,MATCH($A50,'[1]第１表（月）'!$V$160:$V$300,0),'[1]第１表（月）'!Z$6))</f>
        <v>63</v>
      </c>
      <c r="F50" s="33">
        <f>IF(F$34="","",INDEX('[1]第１表（月）'!$Y$160:$AP$300,MATCH($A50,'[1]第１表（月）'!$V$160:$V$300,0),'[1]第１表（月）'!AA$6))</f>
        <v>95.2</v>
      </c>
      <c r="G50" s="33">
        <f>IF(G$34="","",INDEX('[1]第１表（月）'!$Y$160:$AP$300,MATCH($A50,'[1]第１表（月）'!$V$160:$V$300,0),'[1]第１表（月）'!AB$6))</f>
        <v>94.2</v>
      </c>
      <c r="H50" s="33">
        <f>IF(H$34="","",INDEX('[1]第１表（月）'!$Y$160:$AP$300,MATCH($A50,'[1]第１表（月）'!$V$160:$V$300,0),'[1]第１表（月）'!AC$6))</f>
        <v>130.1</v>
      </c>
      <c r="I50" s="33">
        <f>IF(I$34="","",INDEX('[1]第１表（月）'!$Y$160:$AP$300,MATCH($A50,'[1]第１表（月）'!$V$160:$V$300,0),'[1]第１表（月）'!AD$6))</f>
        <v>84.5</v>
      </c>
      <c r="J50" s="33">
        <f>IF(J$34="","",INDEX('[1]第１表（月）'!$Y$160:$AP$300,MATCH($A50,'[1]第１表（月）'!$V$160:$V$300,0),'[1]第１表（月）'!AE$6))</f>
        <v>81.2</v>
      </c>
      <c r="K50" s="33">
        <f>IF(K$34="","",INDEX('[1]第１表（月）'!$Y$160:$AP$300,MATCH($A50,'[1]第１表（月）'!$V$160:$V$300,0),'[1]第１表（月）'!AF$6))</f>
        <v>88.3</v>
      </c>
      <c r="L50" s="33">
        <f>IF(L$34="","",INDEX('[1]第１表（月）'!$Y$160:$AP$300,MATCH($A50,'[1]第１表（月）'!$V$160:$V$300,0),'[1]第１表（月）'!AG$6))</f>
        <v>120.1</v>
      </c>
      <c r="M50" s="33">
        <f>IF(M$34="","",INDEX('[1]第１表（月）'!$Y$160:$AP$300,MATCH($A50,'[1]第１表（月）'!$V$160:$V$300,0),'[1]第１表（月）'!AH$6))</f>
        <v>98.8</v>
      </c>
      <c r="N50" s="33">
        <f>IF(N$34="","",INDEX('[1]第１表（月）'!$Y$160:$AP$300,MATCH($A50,'[1]第１表（月）'!$V$160:$V$300,0),'[1]第１表（月）'!AI$6))</f>
        <v>95.1</v>
      </c>
      <c r="O50" s="33">
        <f>IF(O$34="","",INDEX('[1]第１表（月）'!$Y$160:$AP$300,MATCH($A50,'[1]第１表（月）'!$V$160:$V$300,0),'[1]第１表（月）'!AJ$6))</f>
        <v>97.2</v>
      </c>
      <c r="P50" s="33">
        <f>IF(P$34="","",INDEX('[1]第１表（月）'!$Y$160:$AP$300,MATCH($A50,'[1]第１表（月）'!$V$160:$V$300,0),'[1]第１表（月）'!AK$6))</f>
        <v>141.80000000000001</v>
      </c>
      <c r="Q50" s="33">
        <f>IF(Q$34="","",INDEX('[1]第１表（月）'!$Y$160:$AP$300,MATCH($A50,'[1]第１表（月）'!$V$160:$V$300,0),'[1]第１表（月）'!AL$6))</f>
        <v>77.2</v>
      </c>
      <c r="R50" s="33">
        <f>IF(R$34="","",INDEX('[1]第１表（月）'!$Y$160:$AP$300,MATCH($A50,'[1]第１表（月）'!$V$160:$V$300,0),'[1]第１表（月）'!AM$6))</f>
        <v>76.7</v>
      </c>
      <c r="S50" s="33">
        <f>IF(S$34="","",INDEX('[1]第１表（月）'!$Y$160:$AP$300,MATCH($A50,'[1]第１表（月）'!$V$160:$V$300,0),'[1]第１表（月）'!AN$6))</f>
        <v>102.8</v>
      </c>
      <c r="T50" s="33">
        <f>IF(T$34="","",INDEX('[1]第１表（月）'!$Y$160:$AP$300,MATCH($A50,'[1]第１表（月）'!$V$160:$V$300,0),'[1]第１表（月）'!AO$6))</f>
        <v>102.5</v>
      </c>
      <c r="U50" s="33">
        <f>IF(U$34="","",INDEX('[1]第１表（月）'!$Y$160:$AP$300,MATCH($A50,'[1]第１表（月）'!$V$160:$V$300,0),'[1]第１表（月）'!AP$6))</f>
        <v>102.4</v>
      </c>
    </row>
    <row r="51" spans="1:21" ht="30" customHeight="1" x14ac:dyDescent="0.45">
      <c r="A51" s="40" t="str">
        <f t="shared" ref="A51:A54" si="3">+A24</f>
        <v>512</v>
      </c>
      <c r="B51" s="44" t="str">
        <f>IF(C24="１月",[1]設定!$O27&amp;IF([1]設定!$P27&lt;10,DBCS([1]設定!$P27),[1]設定!$P27)&amp;"年","")</f>
        <v/>
      </c>
      <c r="C51" s="299" t="str">
        <f t="shared" si="2"/>
        <v>12月</v>
      </c>
      <c r="D51" s="33">
        <f>IF(D$34="","",INDEX('[1]第１表（月）'!$Y$160:$AP$300,MATCH($A51,'[1]第１表（月）'!$V$160:$V$300,0),'[1]第１表（月）'!Y$6))</f>
        <v>181</v>
      </c>
      <c r="E51" s="33">
        <f>IF(E$34="","",INDEX('[1]第１表（月）'!$Y$160:$AP$300,MATCH($A51,'[1]第１表（月）'!$V$160:$V$300,0),'[1]第１表（月）'!Z$6))</f>
        <v>143.30000000000001</v>
      </c>
      <c r="F51" s="33">
        <f>IF(F$34="","",INDEX('[1]第１表（月）'!$Y$160:$AP$300,MATCH($A51,'[1]第１表（月）'!$V$160:$V$300,0),'[1]第１表（月）'!AA$6))</f>
        <v>210.9</v>
      </c>
      <c r="G51" s="33">
        <f>IF(G$34="","",INDEX('[1]第１表（月）'!$Y$160:$AP$300,MATCH($A51,'[1]第１表（月）'!$V$160:$V$300,0),'[1]第１表（月）'!AB$6))</f>
        <v>258.3</v>
      </c>
      <c r="H51" s="33">
        <f>IF(H$34="","",INDEX('[1]第１表（月）'!$Y$160:$AP$300,MATCH($A51,'[1]第１表（月）'!$V$160:$V$300,0),'[1]第１表（月）'!AC$6))</f>
        <v>337.3</v>
      </c>
      <c r="I51" s="33">
        <f>IF(I$34="","",INDEX('[1]第１表（月）'!$Y$160:$AP$300,MATCH($A51,'[1]第１表（月）'!$V$160:$V$300,0),'[1]第１表（月）'!AD$6))</f>
        <v>138.4</v>
      </c>
      <c r="J51" s="33">
        <f>IF(J$34="","",INDEX('[1]第１表（月）'!$Y$160:$AP$300,MATCH($A51,'[1]第１表（月）'!$V$160:$V$300,0),'[1]第１表（月）'!AE$6))</f>
        <v>135.1</v>
      </c>
      <c r="K51" s="33">
        <f>IF(K$34="","",INDEX('[1]第１表（月）'!$Y$160:$AP$300,MATCH($A51,'[1]第１表（月）'!$V$160:$V$300,0),'[1]第１表（月）'!AF$6))</f>
        <v>227.1</v>
      </c>
      <c r="L51" s="33">
        <f>IF(L$34="","",INDEX('[1]第１表（月）'!$Y$160:$AP$300,MATCH($A51,'[1]第１表（月）'!$V$160:$V$300,0),'[1]第１表（月）'!AG$6))</f>
        <v>252.5</v>
      </c>
      <c r="M51" s="33">
        <f>IF(M$34="","",INDEX('[1]第１表（月）'!$Y$160:$AP$300,MATCH($A51,'[1]第１表（月）'!$V$160:$V$300,0),'[1]第１表（月）'!AH$6))</f>
        <v>273.10000000000002</v>
      </c>
      <c r="N51" s="33">
        <f>IF(N$34="","",INDEX('[1]第１表（月）'!$Y$160:$AP$300,MATCH($A51,'[1]第１表（月）'!$V$160:$V$300,0),'[1]第１表（月）'!AI$6))</f>
        <v>105.4</v>
      </c>
      <c r="O51" s="33" t="str">
        <f>IF(O$34="","",INDEX('[1]第１表（月）'!$Y$160:$AP$300,MATCH($A51,'[1]第１表（月）'!$V$160:$V$300,0),'[1]第１表（月）'!AJ$6))</f>
        <v>x</v>
      </c>
      <c r="P51" s="33">
        <f>IF(P$34="","",INDEX('[1]第１表（月）'!$Y$160:$AP$300,MATCH($A51,'[1]第１表（月）'!$V$160:$V$300,0),'[1]第１表（月）'!AK$6))</f>
        <v>243.1</v>
      </c>
      <c r="Q51" s="33">
        <f>IF(Q$34="","",INDEX('[1]第１表（月）'!$Y$160:$AP$300,MATCH($A51,'[1]第１表（月）'!$V$160:$V$300,0),'[1]第１表（月）'!AL$6))</f>
        <v>163.9</v>
      </c>
      <c r="R51" s="33">
        <f>IF(R$34="","",INDEX('[1]第１表（月）'!$Y$160:$AP$300,MATCH($A51,'[1]第１表（月）'!$V$160:$V$300,0),'[1]第１表（月）'!AM$6))</f>
        <v>204.4</v>
      </c>
      <c r="S51" s="33">
        <f>IF(S$34="","",INDEX('[1]第１表（月）'!$Y$160:$AP$300,MATCH($A51,'[1]第１表（月）'!$V$160:$V$300,0),'[1]第１表（月）'!AN$6))</f>
        <v>109.4</v>
      </c>
      <c r="T51" s="33">
        <f>IF(T$34="","",INDEX('[1]第１表（月）'!$Y$160:$AP$300,MATCH($A51,'[1]第１表（月）'!$V$160:$V$300,0),'[1]第１表（月）'!AO$6))</f>
        <v>103.8</v>
      </c>
      <c r="U51" s="33">
        <f>IF(U$34="","",INDEX('[1]第１表（月）'!$Y$160:$AP$300,MATCH($A51,'[1]第１表（月）'!$V$160:$V$300,0),'[1]第１表（月）'!AP$6))</f>
        <v>103.6</v>
      </c>
    </row>
    <row r="52" spans="1:21" ht="30" customHeight="1" x14ac:dyDescent="0.45">
      <c r="A52" s="40" t="str">
        <f t="shared" si="3"/>
        <v>61</v>
      </c>
      <c r="B52" s="44" t="str">
        <f>IF(C25="１月",[1]設定!$O28&amp;IF([1]設定!$P28&lt;10,DBCS([1]設定!$P28),[1]設定!$P28)&amp;"年","")</f>
        <v>令和６年</v>
      </c>
      <c r="C52" s="299" t="str">
        <f t="shared" si="2"/>
        <v>１月</v>
      </c>
      <c r="D52" s="33">
        <f>IF(D$34="","",INDEX('[1]第１表（月）'!$Y$160:$AP$300,MATCH($A52,'[1]第１表（月）'!$V$160:$V$300,0),'[1]第１表（月）'!Y$6))</f>
        <v>85.4</v>
      </c>
      <c r="E52" s="33">
        <f>IF(E$34="","",INDEX('[1]第１表（月）'!$Y$160:$AP$300,MATCH($A52,'[1]第１表（月）'!$V$160:$V$300,0),'[1]第１表（月）'!Z$6))</f>
        <v>66.2</v>
      </c>
      <c r="F52" s="33">
        <f>IF(F$34="","",INDEX('[1]第１表（月）'!$Y$160:$AP$300,MATCH($A52,'[1]第１表（月）'!$V$160:$V$300,0),'[1]第１表（月）'!AA$6))</f>
        <v>90.4</v>
      </c>
      <c r="G52" s="33">
        <f>IF(G$34="","",INDEX('[1]第１表（月）'!$Y$160:$AP$300,MATCH($A52,'[1]第１表（月）'!$V$160:$V$300,0),'[1]第１表（月）'!AB$6))</f>
        <v>92.4</v>
      </c>
      <c r="H52" s="33">
        <f>IF(H$34="","",INDEX('[1]第１表（月）'!$Y$160:$AP$300,MATCH($A52,'[1]第１表（月）'!$V$160:$V$300,0),'[1]第１表（月）'!AC$6))</f>
        <v>96.7</v>
      </c>
      <c r="I52" s="33">
        <f>IF(I$34="","",INDEX('[1]第１表（月）'!$Y$160:$AP$300,MATCH($A52,'[1]第１表（月）'!$V$160:$V$300,0),'[1]第１表（月）'!AD$6))</f>
        <v>81.8</v>
      </c>
      <c r="J52" s="33">
        <f>IF(J$34="","",INDEX('[1]第１表（月）'!$Y$160:$AP$300,MATCH($A52,'[1]第１表（月）'!$V$160:$V$300,0),'[1]第１表（月）'!AE$6))</f>
        <v>84.9</v>
      </c>
      <c r="K52" s="33">
        <f>IF(K$34="","",INDEX('[1]第１表（月）'!$Y$160:$AP$300,MATCH($A52,'[1]第１表（月）'!$V$160:$V$300,0),'[1]第１表（月）'!AF$6))</f>
        <v>92.2</v>
      </c>
      <c r="L52" s="33">
        <f>IF(L$34="","",INDEX('[1]第１表（月）'!$Y$160:$AP$300,MATCH($A52,'[1]第１表（月）'!$V$160:$V$300,0),'[1]第１表（月）'!AG$6))</f>
        <v>100.6</v>
      </c>
      <c r="M52" s="33">
        <f>IF(M$34="","",INDEX('[1]第１表（月）'!$Y$160:$AP$300,MATCH($A52,'[1]第１表（月）'!$V$160:$V$300,0),'[1]第１表（月）'!AH$6))</f>
        <v>80.900000000000006</v>
      </c>
      <c r="N52" s="33">
        <f>IF(N$34="","",INDEX('[1]第１表（月）'!$Y$160:$AP$300,MATCH($A52,'[1]第１表（月）'!$V$160:$V$300,0),'[1]第１表（月）'!AI$6))</f>
        <v>76.7</v>
      </c>
      <c r="O52" s="33">
        <f>IF(O$34="","",INDEX('[1]第１表（月）'!$Y$160:$AP$300,MATCH($A52,'[1]第１表（月）'!$V$160:$V$300,0),'[1]第１表（月）'!AJ$6))</f>
        <v>105.9</v>
      </c>
      <c r="P52" s="33">
        <f>IF(P$34="","",INDEX('[1]第１表（月）'!$Y$160:$AP$300,MATCH($A52,'[1]第１表（月）'!$V$160:$V$300,0),'[1]第１表（月）'!AK$6))</f>
        <v>86.5</v>
      </c>
      <c r="Q52" s="33">
        <f>IF(Q$34="","",INDEX('[1]第１表（月）'!$Y$160:$AP$300,MATCH($A52,'[1]第１表（月）'!$V$160:$V$300,0),'[1]第１表（月）'!AL$6))</f>
        <v>84.9</v>
      </c>
      <c r="R52" s="33">
        <f>IF(R$34="","",INDEX('[1]第１表（月）'!$Y$160:$AP$300,MATCH($A52,'[1]第１表（月）'!$V$160:$V$300,0),'[1]第１表（月）'!AM$6))</f>
        <v>93.1</v>
      </c>
      <c r="S52" s="33">
        <f>IF(S$34="","",INDEX('[1]第１表（月）'!$Y$160:$AP$300,MATCH($A52,'[1]第１表（月）'!$V$160:$V$300,0),'[1]第１表（月）'!AN$6))</f>
        <v>87.8</v>
      </c>
      <c r="T52" s="33">
        <f>IF(T$34="","",INDEX('[1]第１表（月）'!$Y$160:$AP$300,MATCH($A52,'[1]第１表（月）'!$V$160:$V$300,0),'[1]第１表（月）'!AO$6))</f>
        <v>101.6</v>
      </c>
      <c r="U52" s="33">
        <f>IF(U$34="","",INDEX('[1]第１表（月）'!$Y$160:$AP$300,MATCH($A52,'[1]第１表（月）'!$V$160:$V$300,0),'[1]第１表（月）'!AP$6))</f>
        <v>101.5</v>
      </c>
    </row>
    <row r="53" spans="1:21" ht="30" customHeight="1" x14ac:dyDescent="0.45">
      <c r="A53" s="40" t="str">
        <f t="shared" si="3"/>
        <v>62</v>
      </c>
      <c r="B53" s="44" t="str">
        <f>IF(C26="１月",[1]設定!$O29&amp;IF([1]設定!$P29&lt;10,DBCS([1]設定!$P29),[1]設定!$P29)&amp;"年","")</f>
        <v/>
      </c>
      <c r="C53" s="299" t="str">
        <f t="shared" si="2"/>
        <v>２月</v>
      </c>
      <c r="D53" s="33">
        <f>IF(D$34="","",INDEX('[1]第１表（月）'!$Y$160:$AP$300,MATCH($A53,'[1]第１表（月）'!$V$160:$V$300,0),'[1]第１表（月）'!Y$6))</f>
        <v>86.4</v>
      </c>
      <c r="E53" s="33">
        <f>IF(E$34="","",INDEX('[1]第１表（月）'!$Y$160:$AP$300,MATCH($A53,'[1]第１表（月）'!$V$160:$V$300,0),'[1]第１表（月）'!Z$6))</f>
        <v>63.1</v>
      </c>
      <c r="F53" s="33">
        <f>IF(F$34="","",INDEX('[1]第１表（月）'!$Y$160:$AP$300,MATCH($A53,'[1]第１表（月）'!$V$160:$V$300,0),'[1]第１表（月）'!AA$6))</f>
        <v>91.3</v>
      </c>
      <c r="G53" s="33">
        <f>IF(G$34="","",INDEX('[1]第１表（月）'!$Y$160:$AP$300,MATCH($A53,'[1]第１表（月）'!$V$160:$V$300,0),'[1]第１表（月）'!AB$6))</f>
        <v>93.4</v>
      </c>
      <c r="H53" s="33">
        <f>IF(H$34="","",INDEX('[1]第１表（月）'!$Y$160:$AP$300,MATCH($A53,'[1]第１表（月）'!$V$160:$V$300,0),'[1]第１表（月）'!AC$6))</f>
        <v>110.5</v>
      </c>
      <c r="I53" s="33">
        <f>IF(I$34="","",INDEX('[1]第１表（月）'!$Y$160:$AP$300,MATCH($A53,'[1]第１表（月）'!$V$160:$V$300,0),'[1]第１表（月）'!AD$6))</f>
        <v>94</v>
      </c>
      <c r="J53" s="33">
        <f>IF(J$34="","",INDEX('[1]第１表（月）'!$Y$160:$AP$300,MATCH($A53,'[1]第１表（月）'!$V$160:$V$300,0),'[1]第１表（月）'!AE$6))</f>
        <v>79.900000000000006</v>
      </c>
      <c r="K53" s="33">
        <f>IF(K$34="","",INDEX('[1]第１表（月）'!$Y$160:$AP$300,MATCH($A53,'[1]第１表（月）'!$V$160:$V$300,0),'[1]第１表（月）'!AF$6))</f>
        <v>92.7</v>
      </c>
      <c r="L53" s="33">
        <f>IF(L$34="","",INDEX('[1]第１表（月）'!$Y$160:$AP$300,MATCH($A53,'[1]第１表（月）'!$V$160:$V$300,0),'[1]第１表（月）'!AG$6))</f>
        <v>148.19999999999999</v>
      </c>
      <c r="M53" s="33">
        <f>IF(M$34="","",INDEX('[1]第１表（月）'!$Y$160:$AP$300,MATCH($A53,'[1]第１表（月）'!$V$160:$V$300,0),'[1]第１表（月）'!AH$6))</f>
        <v>81.7</v>
      </c>
      <c r="N53" s="33">
        <f>IF(N$34="","",INDEX('[1]第１表（月）'!$Y$160:$AP$300,MATCH($A53,'[1]第１表（月）'!$V$160:$V$300,0),'[1]第１表（月）'!AI$6))</f>
        <v>73.7</v>
      </c>
      <c r="O53" s="33">
        <f>IF(O$34="","",INDEX('[1]第１表（月）'!$Y$160:$AP$300,MATCH($A53,'[1]第１表（月）'!$V$160:$V$300,0),'[1]第１表（月）'!AJ$6))</f>
        <v>104.6</v>
      </c>
      <c r="P53" s="33">
        <f>IF(P$34="","",INDEX('[1]第１表（月）'!$Y$160:$AP$300,MATCH($A53,'[1]第１表（月）'!$V$160:$V$300,0),'[1]第１表（月）'!AK$6))</f>
        <v>88.3</v>
      </c>
      <c r="Q53" s="33">
        <f>IF(Q$34="","",INDEX('[1]第１表（月）'!$Y$160:$AP$300,MATCH($A53,'[1]第１表（月）'!$V$160:$V$300,0),'[1]第１表（月）'!AL$6))</f>
        <v>85.1</v>
      </c>
      <c r="R53" s="33">
        <f>IF(R$34="","",INDEX('[1]第１表（月）'!$Y$160:$AP$300,MATCH($A53,'[1]第１表（月）'!$V$160:$V$300,0),'[1]第１表（月）'!AM$6))</f>
        <v>93</v>
      </c>
      <c r="S53" s="33">
        <f>IF(S$34="","",INDEX('[1]第１表（月）'!$Y$160:$AP$300,MATCH($A53,'[1]第１表（月）'!$V$160:$V$300,0),'[1]第１表（月）'!AN$6))</f>
        <v>88.8</v>
      </c>
      <c r="T53" s="33">
        <f>IF(T$34="","",INDEX('[1]第１表（月）'!$Y$160:$AP$300,MATCH($A53,'[1]第１表（月）'!$V$160:$V$300,0),'[1]第１表（月）'!AO$6))</f>
        <v>102.3</v>
      </c>
      <c r="U53" s="33">
        <f>IF(U$34="","",INDEX('[1]第１表（月）'!$Y$160:$AP$300,MATCH($A53,'[1]第１表（月）'!$V$160:$V$300,0),'[1]第１表（月）'!AP$6))</f>
        <v>102.1</v>
      </c>
    </row>
    <row r="54" spans="1:21" ht="30" customHeight="1" x14ac:dyDescent="0.45">
      <c r="A54" s="40" t="str">
        <f t="shared" si="3"/>
        <v>63</v>
      </c>
      <c r="B54" s="46" t="str">
        <f>IF(C27="１月",[1]設定!$O30&amp;IF([1]設定!$P30&lt;10,DBCS([1]設定!$P30),[1]設定!$P30)&amp;"年","")</f>
        <v/>
      </c>
      <c r="C54" s="47" t="str">
        <f t="shared" si="2"/>
        <v>３月</v>
      </c>
      <c r="D54" s="36">
        <f>IF(D$34="","",INDEX('[1]第１表（月）'!$Y$160:$AP$300,MATCH($A54,'[1]第１表（月）'!$V$160:$V$300,0),'[1]第１表（月）'!Y$6))</f>
        <v>89.4</v>
      </c>
      <c r="E54" s="36">
        <f>IF(E$34="","",INDEX('[1]第１表（月）'!$Y$160:$AP$300,MATCH($A54,'[1]第１表（月）'!$V$160:$V$300,0),'[1]第１表（月）'!Z$6))</f>
        <v>64.8</v>
      </c>
      <c r="F54" s="36">
        <f>IF(F$34="","",INDEX('[1]第１表（月）'!$Y$160:$AP$300,MATCH($A54,'[1]第１表（月）'!$V$160:$V$300,0),'[1]第１表（月）'!AA$6))</f>
        <v>98.2</v>
      </c>
      <c r="G54" s="36">
        <f>IF(G$34="","",INDEX('[1]第１表（月）'!$Y$160:$AP$300,MATCH($A54,'[1]第１表（月）'!$V$160:$V$300,0),'[1]第１表（月）'!AB$6))</f>
        <v>93.5</v>
      </c>
      <c r="H54" s="36">
        <f>IF(H$34="","",INDEX('[1]第１表（月）'!$Y$160:$AP$300,MATCH($A54,'[1]第１表（月）'!$V$160:$V$300,0),'[1]第１表（月）'!AC$6))</f>
        <v>101.6</v>
      </c>
      <c r="I54" s="36">
        <f>IF(I$34="","",INDEX('[1]第１表（月）'!$Y$160:$AP$300,MATCH($A54,'[1]第１表（月）'!$V$160:$V$300,0),'[1]第１表（月）'!AD$6))</f>
        <v>90.7</v>
      </c>
      <c r="J54" s="36">
        <f>IF(J$34="","",INDEX('[1]第１表（月）'!$Y$160:$AP$300,MATCH($A54,'[1]第１表（月）'!$V$160:$V$300,0),'[1]第１表（月）'!AE$6))</f>
        <v>86.9</v>
      </c>
      <c r="K54" s="36">
        <f>IF(K$34="","",INDEX('[1]第１表（月）'!$Y$160:$AP$300,MATCH($A54,'[1]第１表（月）'!$V$160:$V$300,0),'[1]第１表（月）'!AF$6))</f>
        <v>98.4</v>
      </c>
      <c r="L54" s="36">
        <f>IF(L$34="","",INDEX('[1]第１表（月）'!$Y$160:$AP$300,MATCH($A54,'[1]第１表（月）'!$V$160:$V$300,0),'[1]第１表（月）'!AG$6))</f>
        <v>109.8</v>
      </c>
      <c r="M54" s="36">
        <f>IF(M$34="","",INDEX('[1]第１表（月）'!$Y$160:$AP$300,MATCH($A54,'[1]第１表（月）'!$V$160:$V$300,0),'[1]第１表（月）'!AH$6))</f>
        <v>83.1</v>
      </c>
      <c r="N54" s="36">
        <f>IF(N$34="","",INDEX('[1]第１表（月）'!$Y$160:$AP$300,MATCH($A54,'[1]第１表（月）'!$V$160:$V$300,0),'[1]第１表（月）'!AI$6))</f>
        <v>84.8</v>
      </c>
      <c r="O54" s="36">
        <f>IF(O$34="","",INDEX('[1]第１表（月）'!$Y$160:$AP$300,MATCH($A54,'[1]第１表（月）'!$V$160:$V$300,0),'[1]第１表（月）'!AJ$6))</f>
        <v>103.5</v>
      </c>
      <c r="P54" s="36">
        <f>IF(P$34="","",INDEX('[1]第１表（月）'!$Y$160:$AP$300,MATCH($A54,'[1]第１表（月）'!$V$160:$V$300,0),'[1]第１表（月）'!AK$6))</f>
        <v>88.3</v>
      </c>
      <c r="Q54" s="36">
        <f>IF(Q$34="","",INDEX('[1]第１表（月）'!$Y$160:$AP$300,MATCH($A54,'[1]第１表（月）'!$V$160:$V$300,0),'[1]第１表（月）'!AL$6))</f>
        <v>86.6</v>
      </c>
      <c r="R54" s="36">
        <f>IF(R$34="","",INDEX('[1]第１表（月）'!$Y$160:$AP$300,MATCH($A54,'[1]第１表（月）'!$V$160:$V$300,0),'[1]第１表（月）'!AM$6))</f>
        <v>112.4</v>
      </c>
      <c r="S54" s="36">
        <f>IF(S$34="","",INDEX('[1]第１表（月）'!$Y$160:$AP$300,MATCH($A54,'[1]第１表（月）'!$V$160:$V$300,0),'[1]第１表（月）'!AN$6))</f>
        <v>95.4</v>
      </c>
      <c r="T54" s="36">
        <f>IF(T$34="","",INDEX('[1]第１表（月）'!$Y$160:$AP$300,MATCH($A54,'[1]第１表（月）'!$V$160:$V$300,0),'[1]第１表（月）'!AO$6))</f>
        <v>103.2</v>
      </c>
      <c r="U54" s="36">
        <f>IF(U$34="","",INDEX('[1]第１表（月）'!$Y$160:$AP$300,MATCH($A54,'[1]第１表（月）'!$V$160:$V$300,0),'[1]第１表（月）'!AP$6))</f>
        <v>103</v>
      </c>
    </row>
    <row r="55" spans="1:21" ht="16.2" x14ac:dyDescent="0.45">
      <c r="H55" s="48"/>
    </row>
    <row r="56" spans="1:21" x14ac:dyDescent="0.45">
      <c r="G56" s="49"/>
      <c r="L56" s="49"/>
      <c r="P56" s="49"/>
    </row>
  </sheetData>
  <mergeCells count="6">
    <mergeCell ref="B35:C35"/>
    <mergeCell ref="B1:U1"/>
    <mergeCell ref="D5:S6"/>
    <mergeCell ref="B6:C7"/>
    <mergeCell ref="B8:C8"/>
    <mergeCell ref="D32:S33"/>
  </mergeCells>
  <phoneticPr fontId="4"/>
  <conditionalFormatting sqref="B9:B14">
    <cfRule type="cellIs" dxfId="0" priority="1" operator="between">
      <formula>2</formula>
      <formula>9</formula>
    </cfRule>
  </conditionalFormatting>
  <printOptions horizontalCentered="1"/>
  <pageMargins left="0.78740157480314965" right="0.78740157480314965" top="0.78740157480314965" bottom="0.59055118110236227" header="0" footer="0.59055118110236227"/>
  <pageSetup paperSize="9" scale="45" orientation="portrait" blackAndWhite="1" cellComments="atEnd" useFirstPageNumber="1" r:id="rId1"/>
  <headerFooter scaleWithDoc="0" alignWithMargins="0">
    <oddFooter>&amp;C- 9 -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812BFC-C2F0-4240-BD4E-A65EEF0BFC98}">
  <sheetPr>
    <pageSetUpPr autoPageBreaks="0" fitToPage="1"/>
  </sheetPr>
  <dimension ref="A1:U56"/>
  <sheetViews>
    <sheetView showGridLines="0" zoomScale="70" zoomScaleNormal="70" workbookViewId="0">
      <selection activeCell="H30" sqref="H30"/>
    </sheetView>
  </sheetViews>
  <sheetFormatPr defaultColWidth="9.69921875" defaultRowHeight="14.4" x14ac:dyDescent="0.45"/>
  <cols>
    <col min="1" max="1" width="3.796875" style="3" customWidth="1"/>
    <col min="2" max="2" width="8.796875" style="3" customWidth="1"/>
    <col min="3" max="3" width="5.59765625" style="3" customWidth="1"/>
    <col min="4" max="21" width="8.19921875" style="3" customWidth="1"/>
    <col min="22" max="16384" width="9.69921875" style="3"/>
  </cols>
  <sheetData>
    <row r="1" spans="1:21" ht="57.75" customHeight="1" x14ac:dyDescent="0.45">
      <c r="A1" s="1"/>
      <c r="B1" s="307"/>
      <c r="C1" s="307"/>
      <c r="D1" s="307"/>
      <c r="E1" s="307"/>
      <c r="F1" s="307"/>
      <c r="G1" s="307"/>
      <c r="H1" s="307"/>
      <c r="I1" s="307"/>
      <c r="J1" s="307"/>
      <c r="K1" s="307"/>
      <c r="L1" s="307"/>
      <c r="M1" s="307"/>
      <c r="N1" s="307"/>
      <c r="O1" s="307"/>
      <c r="P1" s="307"/>
      <c r="Q1" s="307"/>
      <c r="R1" s="307"/>
      <c r="S1" s="307"/>
      <c r="T1" s="307"/>
      <c r="U1" s="307"/>
    </row>
    <row r="2" spans="1:21" ht="21" customHeight="1" x14ac:dyDescent="0.45">
      <c r="A2" s="4"/>
      <c r="B2" s="5" t="str">
        <f>"第２表　産業別実質賃金指数（"&amp;[1]設定!D8&amp;DBCS([1]設定!E8)&amp;"年"&amp;DBCS([1]設定!F8)&amp;"月）"</f>
        <v>第２表　産業別実質賃金指数（令和６年３月）</v>
      </c>
      <c r="C2" s="5"/>
      <c r="D2" s="5"/>
      <c r="E2" s="5"/>
      <c r="F2" s="6"/>
      <c r="G2" s="6"/>
      <c r="H2" s="1"/>
      <c r="I2" s="1"/>
      <c r="J2" s="1"/>
      <c r="K2" s="1"/>
      <c r="L2" s="1"/>
      <c r="M2" s="1"/>
      <c r="N2" s="1"/>
      <c r="O2" s="1"/>
      <c r="P2" s="1"/>
      <c r="Q2" s="1"/>
      <c r="R2" s="1"/>
      <c r="S2" s="1"/>
      <c r="T2" s="1"/>
      <c r="U2" s="1"/>
    </row>
    <row r="3" spans="1:21" ht="30" customHeight="1" x14ac:dyDescent="0.45">
      <c r="A3" s="4"/>
      <c r="B3" s="1"/>
      <c r="C3" s="1"/>
      <c r="D3" s="1"/>
      <c r="E3" s="1"/>
      <c r="F3" s="1"/>
      <c r="G3" s="1"/>
      <c r="H3" s="1"/>
      <c r="I3" s="1"/>
      <c r="J3" s="1"/>
      <c r="K3" s="1"/>
      <c r="L3" s="1"/>
      <c r="M3" s="1"/>
      <c r="N3" s="1"/>
      <c r="O3" s="1"/>
      <c r="P3" s="1"/>
      <c r="Q3" s="1"/>
      <c r="R3" s="1"/>
      <c r="S3" s="1"/>
      <c r="T3" s="1"/>
      <c r="U3" s="1"/>
    </row>
    <row r="4" spans="1:21" ht="21" customHeight="1" x14ac:dyDescent="0.45">
      <c r="A4" s="4"/>
      <c r="B4" s="7" t="s">
        <v>76</v>
      </c>
      <c r="C4" s="8"/>
      <c r="D4" s="8"/>
      <c r="E4" s="8"/>
      <c r="F4" s="8"/>
      <c r="G4" s="8"/>
      <c r="H4" s="8"/>
      <c r="I4" s="8"/>
      <c r="J4" s="8"/>
      <c r="K4" s="8"/>
      <c r="L4" s="8"/>
      <c r="M4" s="8"/>
      <c r="N4" s="8"/>
      <c r="O4" s="8"/>
      <c r="P4" s="8"/>
      <c r="R4" s="8"/>
      <c r="T4" s="9"/>
      <c r="U4" s="10" t="str">
        <f>+[1]設定!$G$3</f>
        <v>基準年：令和２年</v>
      </c>
    </row>
    <row r="5" spans="1:21" ht="24" customHeight="1" x14ac:dyDescent="0.45">
      <c r="A5" s="11"/>
      <c r="B5" s="12"/>
      <c r="C5" s="13"/>
      <c r="D5" s="308" t="s">
        <v>77</v>
      </c>
      <c r="E5" s="309"/>
      <c r="F5" s="309"/>
      <c r="G5" s="309"/>
      <c r="H5" s="309"/>
      <c r="I5" s="309"/>
      <c r="J5" s="309"/>
      <c r="K5" s="309"/>
      <c r="L5" s="309"/>
      <c r="M5" s="309"/>
      <c r="N5" s="309"/>
      <c r="O5" s="309"/>
      <c r="P5" s="309"/>
      <c r="Q5" s="309"/>
      <c r="R5" s="309"/>
      <c r="S5" s="309"/>
      <c r="T5" s="14" t="s">
        <v>78</v>
      </c>
      <c r="U5" s="15" t="s">
        <v>79</v>
      </c>
    </row>
    <row r="6" spans="1:21" ht="13.95" customHeight="1" x14ac:dyDescent="0.45">
      <c r="A6" s="11"/>
      <c r="B6" s="312"/>
      <c r="C6" s="313"/>
      <c r="D6" s="310"/>
      <c r="E6" s="311"/>
      <c r="F6" s="311"/>
      <c r="G6" s="311"/>
      <c r="H6" s="311"/>
      <c r="I6" s="311"/>
      <c r="J6" s="311"/>
      <c r="K6" s="311"/>
      <c r="L6" s="311"/>
      <c r="M6" s="311"/>
      <c r="N6" s="311"/>
      <c r="O6" s="311"/>
      <c r="P6" s="311"/>
      <c r="Q6" s="311"/>
      <c r="R6" s="311"/>
      <c r="S6" s="311"/>
      <c r="T6" s="18" t="s">
        <v>80</v>
      </c>
      <c r="U6" s="19" t="s">
        <v>81</v>
      </c>
    </row>
    <row r="7" spans="1:21" ht="52.5" customHeight="1" x14ac:dyDescent="0.45">
      <c r="A7" s="11"/>
      <c r="B7" s="312"/>
      <c r="C7" s="313"/>
      <c r="D7" s="20" t="str">
        <f>+[2]第１表!D7</f>
        <v>調査産業計</v>
      </c>
      <c r="E7" s="20" t="str">
        <f>+[2]第１表!E7</f>
        <v>建設業</v>
      </c>
      <c r="F7" s="20" t="str">
        <f>+[2]第１表!F7</f>
        <v>製造業</v>
      </c>
      <c r="G7" s="20" t="str">
        <f>+[2]第１表!G7</f>
        <v>電気・ガス・熱供給・水道業</v>
      </c>
      <c r="H7" s="20" t="str">
        <f>+[2]第１表!H7</f>
        <v>情報通信業</v>
      </c>
      <c r="I7" s="20" t="str">
        <f>+[2]第１表!I7</f>
        <v>運輸業，郵便業</v>
      </c>
      <c r="J7" s="20" t="str">
        <f>+[2]第１表!J7</f>
        <v>卸売業，小売業</v>
      </c>
      <c r="K7" s="20" t="str">
        <f>+[2]第１表!K7</f>
        <v>金融業，保険業</v>
      </c>
      <c r="L7" s="20" t="str">
        <f>+[2]第１表!L7</f>
        <v>不動産業，物品賃貸業</v>
      </c>
      <c r="M7" s="20" t="str">
        <f>+[2]第１表!M7</f>
        <v>学術研究，専門・技術サービス業</v>
      </c>
      <c r="N7" s="20" t="str">
        <f>+[2]第１表!N7</f>
        <v>宿泊業，飲食サービス業</v>
      </c>
      <c r="O7" s="20" t="str">
        <f>+[2]第１表!O7</f>
        <v>生活関連サービス業，娯楽業</v>
      </c>
      <c r="P7" s="20" t="str">
        <f>+[2]第１表!P7</f>
        <v>教育，学習支援業</v>
      </c>
      <c r="Q7" s="20" t="str">
        <f>+[2]第１表!Q7</f>
        <v>医療，福祉</v>
      </c>
      <c r="R7" s="20" t="str">
        <f>+[2]第１表!R7</f>
        <v>複合サービス事業</v>
      </c>
      <c r="S7" s="20" t="str">
        <f>+[2]第１表!S7</f>
        <v>サービス業（他に分類されないもの）</v>
      </c>
      <c r="T7" s="21" t="s">
        <v>82</v>
      </c>
      <c r="U7" s="22" t="s">
        <v>82</v>
      </c>
    </row>
    <row r="8" spans="1:21" ht="30" customHeight="1" x14ac:dyDescent="0.45">
      <c r="A8" s="30">
        <f>+[2]第１表!A8</f>
        <v>29</v>
      </c>
      <c r="B8" s="316" t="str">
        <f>+[2]第１表!B8</f>
        <v>平成29年平均</v>
      </c>
      <c r="C8" s="317"/>
      <c r="D8" s="23">
        <f>IF(D$7="","",INDEX('[1]第２表（年）'!$D$20:$U$50,MATCH($A8,'[1]第２表（年）'!$C$20:$C$50,0),'[1]第２表（年）'!D$6))</f>
        <v>103.4</v>
      </c>
      <c r="E8" s="24">
        <f>IF(E$7="","",INDEX('[1]第２表（年）'!$D$20:$U$50,MATCH($A8,'[1]第２表（年）'!$C$20:$C$50,0),'[1]第２表（年）'!E$6))</f>
        <v>79.900000000000006</v>
      </c>
      <c r="F8" s="24">
        <f>IF(F$7="","",INDEX('[1]第２表（年）'!$D$20:$U$50,MATCH($A8,'[1]第２表（年）'!$C$20:$C$50,0),'[1]第２表（年）'!F$6))</f>
        <v>98.1</v>
      </c>
      <c r="G8" s="24">
        <f>IF(G$7="","",INDEX('[1]第２表（年）'!$D$20:$U$50,MATCH($A8,'[1]第２表（年）'!$C$20:$C$50,0),'[1]第２表（年）'!G$6))</f>
        <v>105.7</v>
      </c>
      <c r="H8" s="24">
        <f>IF(H$7="","",INDEX('[1]第２表（年）'!$D$20:$U$50,MATCH($A8,'[1]第２表（年）'!$C$20:$C$50,0),'[1]第２表（年）'!H$6))</f>
        <v>115.2</v>
      </c>
      <c r="I8" s="24">
        <f>IF(I$7="","",INDEX('[1]第２表（年）'!$D$20:$U$50,MATCH($A8,'[1]第２表（年）'!$C$20:$C$50,0),'[1]第２表（年）'!I$6))</f>
        <v>95</v>
      </c>
      <c r="J8" s="24">
        <f>IF(J$7="","",INDEX('[1]第２表（年）'!$D$20:$U$50,MATCH($A8,'[1]第２表（年）'!$C$20:$C$50,0),'[1]第２表（年）'!J$6))</f>
        <v>103.7</v>
      </c>
      <c r="K8" s="24">
        <f>IF(K$7="","",INDEX('[1]第２表（年）'!$D$20:$U$50,MATCH($A8,'[1]第２表（年）'!$C$20:$C$50,0),'[1]第２表（年）'!K$6))</f>
        <v>112</v>
      </c>
      <c r="L8" s="24">
        <f>IF(L$7="","",INDEX('[1]第２表（年）'!$D$20:$U$50,MATCH($A8,'[1]第２表（年）'!$C$20:$C$50,0),'[1]第２表（年）'!L$6))</f>
        <v>109.9</v>
      </c>
      <c r="M8" s="24">
        <f>IF(M$7="","",INDEX('[1]第２表（年）'!$D$20:$U$50,MATCH($A8,'[1]第２表（年）'!$C$20:$C$50,0),'[1]第２表（年）'!M$6))</f>
        <v>110.8</v>
      </c>
      <c r="N8" s="24">
        <f>IF(N$7="","",INDEX('[1]第２表（年）'!$D$20:$U$50,MATCH($A8,'[1]第２表（年）'!$C$20:$C$50,0),'[1]第２表（年）'!N$6))</f>
        <v>120.5</v>
      </c>
      <c r="O8" s="24">
        <f>IF(O$7="","",INDEX('[1]第２表（年）'!$D$20:$U$50,MATCH($A8,'[1]第２表（年）'!$C$20:$C$50,0),'[1]第２表（年）'!O$6))</f>
        <v>119.1</v>
      </c>
      <c r="P8" s="24">
        <f>IF(P$7="","",INDEX('[1]第２表（年）'!$D$20:$U$50,MATCH($A8,'[1]第２表（年）'!$C$20:$C$50,0),'[1]第２表（年）'!P$6))</f>
        <v>129.6</v>
      </c>
      <c r="Q8" s="24">
        <f>IF(Q$7="","",INDEX('[1]第２表（年）'!$D$20:$U$50,MATCH($A8,'[1]第２表（年）'!$C$20:$C$50,0),'[1]第２表（年）'!Q$6))</f>
        <v>108.3</v>
      </c>
      <c r="R8" s="24">
        <f>IF(R$7="","",INDEX('[1]第２表（年）'!$D$20:$U$50,MATCH($A8,'[1]第２表（年）'!$C$20:$C$50,0),'[1]第２表（年）'!R$6))</f>
        <v>104.6</v>
      </c>
      <c r="S8" s="24">
        <f>IF(S$7="","",INDEX('[1]第２表（年）'!$D$20:$U$50,MATCH($A8,'[1]第２表（年）'!$C$20:$C$50,0),'[1]第２表（年）'!S$6))</f>
        <v>89.1</v>
      </c>
      <c r="T8" s="24">
        <f>IF(T$7="","",INDEX('[1]第２表（年）'!$D$20:$U$50,MATCH($A8,'[1]第２表（年）'!$C$20:$C$50,0),'[1]第２表（年）'!T$6))</f>
        <v>103</v>
      </c>
      <c r="U8" s="25">
        <f>IF(U$7="","",INDEX('[1]第２表（年）'!$D$20:$U$50,MATCH($A8,'[1]第２表（年）'!$C$20:$C$50,0),'[1]第２表（年）'!U$6))</f>
        <v>101.82002022244691</v>
      </c>
    </row>
    <row r="9" spans="1:21" ht="30" customHeight="1" x14ac:dyDescent="0.45">
      <c r="A9" s="30">
        <f>+[2]第１表!A9</f>
        <v>30</v>
      </c>
      <c r="B9" s="50" t="str">
        <f>+[2]第１表!B9</f>
        <v>　　30</v>
      </c>
      <c r="C9" s="300"/>
      <c r="D9" s="23">
        <f>IF(D$7="","",INDEX('[1]第２表（年）'!$D$20:$U$50,MATCH($A9,'[1]第２表（年）'!$C$20:$C$50,0),'[1]第２表（年）'!D$6))</f>
        <v>102.9</v>
      </c>
      <c r="E9" s="24">
        <f>IF(E$7="","",INDEX('[1]第２表（年）'!$D$20:$U$50,MATCH($A9,'[1]第２表（年）'!$C$20:$C$50,0),'[1]第２表（年）'!E$6))</f>
        <v>84.1</v>
      </c>
      <c r="F9" s="24">
        <f>IF(F$7="","",INDEX('[1]第２表（年）'!$D$20:$U$50,MATCH($A9,'[1]第２表（年）'!$C$20:$C$50,0),'[1]第２表（年）'!F$6))</f>
        <v>98.2</v>
      </c>
      <c r="G9" s="24">
        <f>IF(G$7="","",INDEX('[1]第２表（年）'!$D$20:$U$50,MATCH($A9,'[1]第２表（年）'!$C$20:$C$50,0),'[1]第２表（年）'!G$6))</f>
        <v>106</v>
      </c>
      <c r="H9" s="24">
        <f>IF(H$7="","",INDEX('[1]第２表（年）'!$D$20:$U$50,MATCH($A9,'[1]第２表（年）'!$C$20:$C$50,0),'[1]第２表（年）'!H$6))</f>
        <v>103.2</v>
      </c>
      <c r="I9" s="24">
        <f>IF(I$7="","",INDEX('[1]第２表（年）'!$D$20:$U$50,MATCH($A9,'[1]第２表（年）'!$C$20:$C$50,0),'[1]第２表（年）'!I$6))</f>
        <v>103.4</v>
      </c>
      <c r="J9" s="24">
        <f>IF(J$7="","",INDEX('[1]第２表（年）'!$D$20:$U$50,MATCH($A9,'[1]第２表（年）'!$C$20:$C$50,0),'[1]第２表（年）'!J$6))</f>
        <v>110.6</v>
      </c>
      <c r="K9" s="24">
        <f>IF(K$7="","",INDEX('[1]第２表（年）'!$D$20:$U$50,MATCH($A9,'[1]第２表（年）'!$C$20:$C$50,0),'[1]第２表（年）'!K$6))</f>
        <v>107.4</v>
      </c>
      <c r="L9" s="24">
        <f>IF(L$7="","",INDEX('[1]第２表（年）'!$D$20:$U$50,MATCH($A9,'[1]第２表（年）'!$C$20:$C$50,0),'[1]第２表（年）'!L$6))</f>
        <v>133.5</v>
      </c>
      <c r="M9" s="24">
        <f>IF(M$7="","",INDEX('[1]第２表（年）'!$D$20:$U$50,MATCH($A9,'[1]第２表（年）'!$C$20:$C$50,0),'[1]第２表（年）'!M$6))</f>
        <v>106.7</v>
      </c>
      <c r="N9" s="24">
        <f>IF(N$7="","",INDEX('[1]第２表（年）'!$D$20:$U$50,MATCH($A9,'[1]第２表（年）'!$C$20:$C$50,0),'[1]第２表（年）'!N$6))</f>
        <v>98.6</v>
      </c>
      <c r="O9" s="24">
        <f>IF(O$7="","",INDEX('[1]第２表（年）'!$D$20:$U$50,MATCH($A9,'[1]第２表（年）'!$C$20:$C$50,0),'[1]第２表（年）'!O$6))</f>
        <v>100.5</v>
      </c>
      <c r="P9" s="24">
        <f>IF(P$7="","",INDEX('[1]第２表（年）'!$D$20:$U$50,MATCH($A9,'[1]第２表（年）'!$C$20:$C$50,0),'[1]第２表（年）'!P$6))</f>
        <v>124.9</v>
      </c>
      <c r="Q9" s="24">
        <f>IF(Q$7="","",INDEX('[1]第２表（年）'!$D$20:$U$50,MATCH($A9,'[1]第２表（年）'!$C$20:$C$50,0),'[1]第２表（年）'!Q$6))</f>
        <v>101.3</v>
      </c>
      <c r="R9" s="24">
        <f>IF(R$7="","",INDEX('[1]第２表（年）'!$D$20:$U$50,MATCH($A9,'[1]第２表（年）'!$C$20:$C$50,0),'[1]第２表（年）'!R$6))</f>
        <v>94.2</v>
      </c>
      <c r="S9" s="24">
        <f>IF(S$7="","",INDEX('[1]第２表（年）'!$D$20:$U$50,MATCH($A9,'[1]第２表（年）'!$C$20:$C$50,0),'[1]第２表（年）'!S$6))</f>
        <v>97.3</v>
      </c>
      <c r="T9" s="24">
        <f>IF(T$7="","",INDEX('[1]第２表（年）'!$D$20:$U$50,MATCH($A9,'[1]第２表（年）'!$C$20:$C$50,0),'[1]第２表（年）'!T$6))</f>
        <v>102.3</v>
      </c>
      <c r="U9" s="25">
        <f>IF(U$7="","",INDEX('[1]第２表（年）'!$D$20:$U$50,MATCH($A9,'[1]第２表（年）'!$C$20:$C$50,0),'[1]第２表（年）'!U$6))</f>
        <v>102.4</v>
      </c>
    </row>
    <row r="10" spans="1:21" ht="30" customHeight="1" x14ac:dyDescent="0.45">
      <c r="A10" s="30">
        <f>+[2]第１表!A10</f>
        <v>1</v>
      </c>
      <c r="B10" s="50" t="str">
        <f>+[2]第１表!B10</f>
        <v>令和元</v>
      </c>
      <c r="C10" s="300"/>
      <c r="D10" s="23">
        <f>IF(D$7="","",INDEX('[1]第２表（年）'!$D$20:$U$50,MATCH($A10,'[1]第２表（年）'!$C$20:$C$50,0),'[1]第２表（年）'!D$6))</f>
        <v>100.6</v>
      </c>
      <c r="E10" s="24">
        <f>IF(E$7="","",INDEX('[1]第２表（年）'!$D$20:$U$50,MATCH($A10,'[1]第２表（年）'!$C$20:$C$50,0),'[1]第２表（年）'!E$6))</f>
        <v>103.7</v>
      </c>
      <c r="F10" s="24">
        <f>IF(F$7="","",INDEX('[1]第２表（年）'!$D$20:$U$50,MATCH($A10,'[1]第２表（年）'!$C$20:$C$50,0),'[1]第２表（年）'!F$6))</f>
        <v>98.6</v>
      </c>
      <c r="G10" s="24">
        <f>IF(G$7="","",INDEX('[1]第２表（年）'!$D$20:$U$50,MATCH($A10,'[1]第２表（年）'!$C$20:$C$50,0),'[1]第２表（年）'!G$6))</f>
        <v>108.5</v>
      </c>
      <c r="H10" s="24">
        <f>IF(H$7="","",INDEX('[1]第２表（年）'!$D$20:$U$50,MATCH($A10,'[1]第２表（年）'!$C$20:$C$50,0),'[1]第２表（年）'!H$6))</f>
        <v>102.1</v>
      </c>
      <c r="I10" s="24">
        <f>IF(I$7="","",INDEX('[1]第２表（年）'!$D$20:$U$50,MATCH($A10,'[1]第２表（年）'!$C$20:$C$50,0),'[1]第２表（年）'!I$6))</f>
        <v>95.7</v>
      </c>
      <c r="J10" s="24">
        <f>IF(J$7="","",INDEX('[1]第２表（年）'!$D$20:$U$50,MATCH($A10,'[1]第２表（年）'!$C$20:$C$50,0),'[1]第２表（年）'!J$6))</f>
        <v>101.8</v>
      </c>
      <c r="K10" s="24">
        <f>IF(K$7="","",INDEX('[1]第２表（年）'!$D$20:$U$50,MATCH($A10,'[1]第２表（年）'!$C$20:$C$50,0),'[1]第２表（年）'!K$6))</f>
        <v>104</v>
      </c>
      <c r="L10" s="24">
        <f>IF(L$7="","",INDEX('[1]第２表（年）'!$D$20:$U$50,MATCH($A10,'[1]第２表（年）'!$C$20:$C$50,0),'[1]第２表（年）'!L$6))</f>
        <v>129.5</v>
      </c>
      <c r="M10" s="24">
        <f>IF(M$7="","",INDEX('[1]第２表（年）'!$D$20:$U$50,MATCH($A10,'[1]第２表（年）'!$C$20:$C$50,0),'[1]第２表（年）'!M$6))</f>
        <v>101.5</v>
      </c>
      <c r="N10" s="24">
        <f>IF(N$7="","",INDEX('[1]第２表（年）'!$D$20:$U$50,MATCH($A10,'[1]第２表（年）'!$C$20:$C$50,0),'[1]第２表（年）'!N$6))</f>
        <v>97</v>
      </c>
      <c r="O10" s="24">
        <f>IF(O$7="","",INDEX('[1]第２表（年）'!$D$20:$U$50,MATCH($A10,'[1]第２表（年）'!$C$20:$C$50,0),'[1]第２表（年）'!O$6))</f>
        <v>84.2</v>
      </c>
      <c r="P10" s="24">
        <f>IF(P$7="","",INDEX('[1]第２表（年）'!$D$20:$U$50,MATCH($A10,'[1]第２表（年）'!$C$20:$C$50,0),'[1]第２表（年）'!P$6))</f>
        <v>98.6</v>
      </c>
      <c r="Q10" s="24">
        <f>IF(Q$7="","",INDEX('[1]第２表（年）'!$D$20:$U$50,MATCH($A10,'[1]第２表（年）'!$C$20:$C$50,0),'[1]第２表（年）'!Q$6))</f>
        <v>100.5</v>
      </c>
      <c r="R10" s="24">
        <f>IF(R$7="","",INDEX('[1]第２表（年）'!$D$20:$U$50,MATCH($A10,'[1]第２表（年）'!$C$20:$C$50,0),'[1]第２表（年）'!R$6))</f>
        <v>121.7</v>
      </c>
      <c r="S10" s="24">
        <f>IF(S$7="","",INDEX('[1]第２表（年）'!$D$20:$U$50,MATCH($A10,'[1]第２表（年）'!$C$20:$C$50,0),'[1]第２表（年）'!S$6))</f>
        <v>98.1</v>
      </c>
      <c r="T10" s="24">
        <f>IF(T$7="","",INDEX('[1]第２表（年）'!$D$20:$U$50,MATCH($A10,'[1]第２表（年）'!$C$20:$C$50,0),'[1]第２表（年）'!T$6))</f>
        <v>101.3</v>
      </c>
      <c r="U10" s="25">
        <f>IF(U$7="","",INDEX('[1]第２表（年）'!$D$20:$U$50,MATCH($A10,'[1]第２表（年）'!$C$20:$C$50,0),'[1]第２表（年）'!U$6))</f>
        <v>101.3</v>
      </c>
    </row>
    <row r="11" spans="1:21" ht="30" customHeight="1" x14ac:dyDescent="0.45">
      <c r="A11" s="30">
        <f>+[2]第１表!A11</f>
        <v>2</v>
      </c>
      <c r="B11" s="50" t="str">
        <f>+[2]第１表!B11</f>
        <v>　　２</v>
      </c>
      <c r="C11" s="300"/>
      <c r="D11" s="23">
        <f>IF(D$7="","",INDEX('[1]第２表（年）'!$D$20:$U$50,MATCH($A11,'[1]第２表（年）'!$C$20:$C$50,0),'[1]第２表（年）'!D$6))</f>
        <v>100</v>
      </c>
      <c r="E11" s="24">
        <f>IF(E$7="","",INDEX('[1]第２表（年）'!$D$20:$U$50,MATCH($A11,'[1]第２表（年）'!$C$20:$C$50,0),'[1]第２表（年）'!E$6))</f>
        <v>100</v>
      </c>
      <c r="F11" s="24">
        <f>IF(F$7="","",INDEX('[1]第２表（年）'!$D$20:$U$50,MATCH($A11,'[1]第２表（年）'!$C$20:$C$50,0),'[1]第２表（年）'!F$6))</f>
        <v>100</v>
      </c>
      <c r="G11" s="24">
        <f>IF(G$7="","",INDEX('[1]第２表（年）'!$D$20:$U$50,MATCH($A11,'[1]第２表（年）'!$C$20:$C$50,0),'[1]第２表（年）'!G$6))</f>
        <v>100</v>
      </c>
      <c r="H11" s="24">
        <f>IF(H$7="","",INDEX('[1]第２表（年）'!$D$20:$U$50,MATCH($A11,'[1]第２表（年）'!$C$20:$C$50,0),'[1]第２表（年）'!H$6))</f>
        <v>100</v>
      </c>
      <c r="I11" s="24">
        <f>IF(I$7="","",INDEX('[1]第２表（年）'!$D$20:$U$50,MATCH($A11,'[1]第２表（年）'!$C$20:$C$50,0),'[1]第２表（年）'!I$6))</f>
        <v>100</v>
      </c>
      <c r="J11" s="24">
        <f>IF(J$7="","",INDEX('[1]第２表（年）'!$D$20:$U$50,MATCH($A11,'[1]第２表（年）'!$C$20:$C$50,0),'[1]第２表（年）'!J$6))</f>
        <v>100</v>
      </c>
      <c r="K11" s="24">
        <f>IF(K$7="","",INDEX('[1]第２表（年）'!$D$20:$U$50,MATCH($A11,'[1]第２表（年）'!$C$20:$C$50,0),'[1]第２表（年）'!K$6))</f>
        <v>100</v>
      </c>
      <c r="L11" s="24">
        <f>IF(L$7="","",INDEX('[1]第２表（年）'!$D$20:$U$50,MATCH($A11,'[1]第２表（年）'!$C$20:$C$50,0),'[1]第２表（年）'!L$6))</f>
        <v>100</v>
      </c>
      <c r="M11" s="24">
        <f>IF(M$7="","",INDEX('[1]第２表（年）'!$D$20:$U$50,MATCH($A11,'[1]第２表（年）'!$C$20:$C$50,0),'[1]第２表（年）'!M$6))</f>
        <v>100</v>
      </c>
      <c r="N11" s="24">
        <f>IF(N$7="","",INDEX('[1]第２表（年）'!$D$20:$U$50,MATCH($A11,'[1]第２表（年）'!$C$20:$C$50,0),'[1]第２表（年）'!N$6))</f>
        <v>100</v>
      </c>
      <c r="O11" s="24">
        <f>IF(O$7="","",INDEX('[1]第２表（年）'!$D$20:$U$50,MATCH($A11,'[1]第２表（年）'!$C$20:$C$50,0),'[1]第２表（年）'!O$6))</f>
        <v>100</v>
      </c>
      <c r="P11" s="24">
        <f>IF(P$7="","",INDEX('[1]第２表（年）'!$D$20:$U$50,MATCH($A11,'[1]第２表（年）'!$C$20:$C$50,0),'[1]第２表（年）'!P$6))</f>
        <v>100</v>
      </c>
      <c r="Q11" s="24">
        <f>IF(Q$7="","",INDEX('[1]第２表（年）'!$D$20:$U$50,MATCH($A11,'[1]第２表（年）'!$C$20:$C$50,0),'[1]第２表（年）'!Q$6))</f>
        <v>100</v>
      </c>
      <c r="R11" s="24">
        <f>IF(R$7="","",INDEX('[1]第２表（年）'!$D$20:$U$50,MATCH($A11,'[1]第２表（年）'!$C$20:$C$50,0),'[1]第２表（年）'!R$6))</f>
        <v>100</v>
      </c>
      <c r="S11" s="24">
        <f>IF(S$7="","",INDEX('[1]第２表（年）'!$D$20:$U$50,MATCH($A11,'[1]第２表（年）'!$C$20:$C$50,0),'[1]第２表（年）'!S$6))</f>
        <v>100</v>
      </c>
      <c r="T11" s="24">
        <f>IF(T$7="","",INDEX('[1]第２表（年）'!$D$20:$U$50,MATCH($A11,'[1]第２表（年）'!$C$20:$C$50,0),'[1]第２表（年）'!T$6))</f>
        <v>100</v>
      </c>
      <c r="U11" s="25">
        <f>IF(U$7="","",INDEX('[1]第２表（年）'!$D$20:$U$50,MATCH($A11,'[1]第２表（年）'!$C$20:$C$50,0),'[1]第２表（年）'!U$6))</f>
        <v>100</v>
      </c>
    </row>
    <row r="12" spans="1:21" ht="30" customHeight="1" x14ac:dyDescent="0.45">
      <c r="A12" s="30">
        <f>+[2]第１表!A12</f>
        <v>3</v>
      </c>
      <c r="B12" s="50" t="str">
        <f>+[2]第１表!B12</f>
        <v>　　３</v>
      </c>
      <c r="C12" s="300"/>
      <c r="D12" s="23">
        <f>IF(D$7="","",INDEX('[1]第２表（年）'!$D$20:$U$50,MATCH($A12,'[1]第２表（年）'!$C$20:$C$50,0),'[1]第２表（年）'!D$6))</f>
        <v>103.5</v>
      </c>
      <c r="E12" s="24">
        <f>IF(E$7="","",INDEX('[1]第２表（年）'!$D$20:$U$50,MATCH($A12,'[1]第２表（年）'!$C$20:$C$50,0),'[1]第２表（年）'!E$6))</f>
        <v>100.7</v>
      </c>
      <c r="F12" s="24">
        <f>IF(F$7="","",INDEX('[1]第２表（年）'!$D$20:$U$50,MATCH($A12,'[1]第２表（年）'!$C$20:$C$50,0),'[1]第２表（年）'!F$6))</f>
        <v>104.7</v>
      </c>
      <c r="G12" s="24">
        <f>IF(G$7="","",INDEX('[1]第２表（年）'!$D$20:$U$50,MATCH($A12,'[1]第２表（年）'!$C$20:$C$50,0),'[1]第２表（年）'!G$6))</f>
        <v>111.1</v>
      </c>
      <c r="H12" s="24">
        <f>IF(H$7="","",INDEX('[1]第２表（年）'!$D$20:$U$50,MATCH($A12,'[1]第２表（年）'!$C$20:$C$50,0),'[1]第２表（年）'!H$6))</f>
        <v>135.4</v>
      </c>
      <c r="I12" s="24">
        <f>IF(I$7="","",INDEX('[1]第２表（年）'!$D$20:$U$50,MATCH($A12,'[1]第２表（年）'!$C$20:$C$50,0),'[1]第２表（年）'!I$6))</f>
        <v>101.9</v>
      </c>
      <c r="J12" s="24">
        <f>IF(J$7="","",INDEX('[1]第２表（年）'!$D$20:$U$50,MATCH($A12,'[1]第２表（年）'!$C$20:$C$50,0),'[1]第２表（年）'!J$6))</f>
        <v>105.6</v>
      </c>
      <c r="K12" s="24">
        <f>IF(K$7="","",INDEX('[1]第２表（年）'!$D$20:$U$50,MATCH($A12,'[1]第２表（年）'!$C$20:$C$50,0),'[1]第２表（年）'!K$6))</f>
        <v>107.1</v>
      </c>
      <c r="L12" s="24">
        <f>IF(L$7="","",INDEX('[1]第２表（年）'!$D$20:$U$50,MATCH($A12,'[1]第２表（年）'!$C$20:$C$50,0),'[1]第２表（年）'!L$6))</f>
        <v>143.69999999999999</v>
      </c>
      <c r="M12" s="24">
        <f>IF(M$7="","",INDEX('[1]第２表（年）'!$D$20:$U$50,MATCH($A12,'[1]第２表（年）'!$C$20:$C$50,0),'[1]第２表（年）'!M$6))</f>
        <v>98.5</v>
      </c>
      <c r="N12" s="24">
        <f>IF(N$7="","",INDEX('[1]第２表（年）'!$D$20:$U$50,MATCH($A12,'[1]第２表（年）'!$C$20:$C$50,0),'[1]第２表（年）'!N$6))</f>
        <v>101.3</v>
      </c>
      <c r="O12" s="24">
        <f>IF(O$7="","",INDEX('[1]第２表（年）'!$D$20:$U$50,MATCH($A12,'[1]第２表（年）'!$C$20:$C$50,0),'[1]第２表（年）'!O$6))</f>
        <v>120</v>
      </c>
      <c r="P12" s="24">
        <f>IF(P$7="","",INDEX('[1]第２表（年）'!$D$20:$U$50,MATCH($A12,'[1]第２表（年）'!$C$20:$C$50,0),'[1]第２表（年）'!P$6))</f>
        <v>107.1</v>
      </c>
      <c r="Q12" s="24">
        <f>IF(Q$7="","",INDEX('[1]第２表（年）'!$D$20:$U$50,MATCH($A12,'[1]第２表（年）'!$C$20:$C$50,0),'[1]第２表（年）'!Q$6))</f>
        <v>95</v>
      </c>
      <c r="R12" s="24">
        <f>IF(R$7="","",INDEX('[1]第２表（年）'!$D$20:$U$50,MATCH($A12,'[1]第２表（年）'!$C$20:$C$50,0),'[1]第２表（年）'!R$6))</f>
        <v>101</v>
      </c>
      <c r="S12" s="24">
        <f>IF(S$7="","",INDEX('[1]第２表（年）'!$D$20:$U$50,MATCH($A12,'[1]第２表（年）'!$C$20:$C$50,0),'[1]第２表（年）'!S$6))</f>
        <v>100.9</v>
      </c>
      <c r="T12" s="24">
        <f>IF(T$7="","",INDEX('[1]第２表（年）'!$D$20:$U$50,MATCH($A12,'[1]第２表（年）'!$C$20:$C$50,0),'[1]第２表（年）'!T$6))</f>
        <v>102.7</v>
      </c>
      <c r="U12" s="25">
        <f>IF(U$7="","",INDEX('[1]第２表（年）'!$D$20:$U$50,MATCH($A12,'[1]第２表（年）'!$C$20:$C$50,0),'[1]第２表（年）'!U$6))</f>
        <v>102.71</v>
      </c>
    </row>
    <row r="13" spans="1:21" ht="30" customHeight="1" x14ac:dyDescent="0.45">
      <c r="A13" s="30">
        <f>+[2]第１表!A13</f>
        <v>4</v>
      </c>
      <c r="B13" s="51" t="str">
        <f>+[2]第１表!B13</f>
        <v>　　４</v>
      </c>
      <c r="C13" s="300"/>
      <c r="D13" s="23">
        <f>IF(D$7="","",INDEX('[1]第２表（年）'!$D$20:$U$50,MATCH($A13,'[1]第２表（年）'!$C$20:$C$50,0),'[1]第２表（年）'!D$6))</f>
        <v>101.9</v>
      </c>
      <c r="E13" s="24">
        <f>IF(E$7="","",INDEX('[1]第２表（年）'!$D$20:$U$50,MATCH($A13,'[1]第２表（年）'!$C$20:$C$50,0),'[1]第２表（年）'!E$6))</f>
        <v>92.9</v>
      </c>
      <c r="F13" s="24">
        <f>IF(F$7="","",INDEX('[1]第２表（年）'!$D$20:$U$50,MATCH($A13,'[1]第２表（年）'!$C$20:$C$50,0),'[1]第２表（年）'!F$6))</f>
        <v>111.2</v>
      </c>
      <c r="G13" s="24">
        <f>IF(G$7="","",INDEX('[1]第２表（年）'!$D$20:$U$50,MATCH($A13,'[1]第２表（年）'!$C$20:$C$50,0),'[1]第２表（年）'!G$6))</f>
        <v>116.4</v>
      </c>
      <c r="H13" s="24">
        <f>IF(H$7="","",INDEX('[1]第２表（年）'!$D$20:$U$50,MATCH($A13,'[1]第２表（年）'!$C$20:$C$50,0),'[1]第２表（年）'!H$6))</f>
        <v>149.30000000000001</v>
      </c>
      <c r="I13" s="24">
        <f>IF(I$7="","",INDEX('[1]第２表（年）'!$D$20:$U$50,MATCH($A13,'[1]第２表（年）'!$C$20:$C$50,0),'[1]第２表（年）'!I$6))</f>
        <v>92.6</v>
      </c>
      <c r="J13" s="24">
        <f>IF(J$7="","",INDEX('[1]第２表（年）'!$D$20:$U$50,MATCH($A13,'[1]第２表（年）'!$C$20:$C$50,0),'[1]第２表（年）'!J$6))</f>
        <v>105.7</v>
      </c>
      <c r="K13" s="24">
        <f>IF(K$7="","",INDEX('[1]第２表（年）'!$D$20:$U$50,MATCH($A13,'[1]第２表（年）'!$C$20:$C$50,0),'[1]第２表（年）'!K$6))</f>
        <v>91.8</v>
      </c>
      <c r="L13" s="24">
        <f>IF(L$7="","",INDEX('[1]第２表（年）'!$D$20:$U$50,MATCH($A13,'[1]第２表（年）'!$C$20:$C$50,0),'[1]第２表（年）'!L$6))</f>
        <v>123.1</v>
      </c>
      <c r="M13" s="24">
        <f>IF(M$7="","",INDEX('[1]第２表（年）'!$D$20:$U$50,MATCH($A13,'[1]第２表（年）'!$C$20:$C$50,0),'[1]第２表（年）'!M$6))</f>
        <v>95</v>
      </c>
      <c r="N13" s="24">
        <f>IF(N$7="","",INDEX('[1]第２表（年）'!$D$20:$U$50,MATCH($A13,'[1]第２表（年）'!$C$20:$C$50,0),'[1]第２表（年）'!N$6))</f>
        <v>108.1</v>
      </c>
      <c r="O13" s="24">
        <f>IF(O$7="","",INDEX('[1]第２表（年）'!$D$20:$U$50,MATCH($A13,'[1]第２表（年）'!$C$20:$C$50,0),'[1]第２表（年）'!O$6))</f>
        <v>94</v>
      </c>
      <c r="P13" s="24">
        <f>IF(P$7="","",INDEX('[1]第２表（年）'!$D$20:$U$50,MATCH($A13,'[1]第２表（年）'!$C$20:$C$50,0),'[1]第２表（年）'!P$6))</f>
        <v>110.5</v>
      </c>
      <c r="Q13" s="24">
        <f>IF(Q$7="","",INDEX('[1]第２表（年）'!$D$20:$U$50,MATCH($A13,'[1]第２表（年）'!$C$20:$C$50,0),'[1]第２表（年）'!Q$6))</f>
        <v>95.9</v>
      </c>
      <c r="R13" s="24">
        <f>IF(R$7="","",INDEX('[1]第２表（年）'!$D$20:$U$50,MATCH($A13,'[1]第２表（年）'!$C$20:$C$50,0),'[1]第２表（年）'!R$6))</f>
        <v>97.8</v>
      </c>
      <c r="S13" s="24">
        <f>IF(S$7="","",INDEX('[1]第２表（年）'!$D$20:$U$50,MATCH($A13,'[1]第２表（年）'!$C$20:$C$50,0),'[1]第２表（年）'!S$6))</f>
        <v>88.4</v>
      </c>
      <c r="T13" s="24">
        <f>IF(T$7="","",INDEX('[1]第２表（年）'!$D$20:$U$50,MATCH($A13,'[1]第２表（年）'!$C$20:$C$50,0),'[1]第２表（年）'!T$6))</f>
        <v>101.1</v>
      </c>
      <c r="U13" s="27">
        <f>IF(U$7="","",INDEX('[1]第２表（年）'!$D$20:$U$50,MATCH($A13,'[1]第２表（年）'!$C$20:$C$50,0),'[1]第２表（年）'!U$6))</f>
        <v>100.6</v>
      </c>
    </row>
    <row r="14" spans="1:21" ht="30" customHeight="1" x14ac:dyDescent="0.45">
      <c r="A14" s="30">
        <f>+[2]第１表!A14</f>
        <v>5</v>
      </c>
      <c r="B14" s="52" t="str">
        <f>+[2]第１表!B14</f>
        <v>　　５</v>
      </c>
      <c r="C14" s="53"/>
      <c r="D14" s="23">
        <f>IF(D$7="","",INDEX('[1]第２表（年）'!$D$20:$U$50,MATCH($A14,'[1]第２表（年）'!$C$20:$C$50,0),'[1]第２表（年）'!D$6))</f>
        <v>97.1</v>
      </c>
      <c r="E14" s="24">
        <f>IF(E$7="","",INDEX('[1]第２表（年）'!$D$20:$U$50,MATCH($A14,'[1]第２表（年）'!$C$20:$C$50,0),'[1]第２表（年）'!E$6))</f>
        <v>86.5</v>
      </c>
      <c r="F14" s="24">
        <f>IF(F$7="","",INDEX('[1]第２表（年）'!$D$20:$U$50,MATCH($A14,'[1]第２表（年）'!$C$20:$C$50,0),'[1]第２表（年）'!F$6))</f>
        <v>103.3</v>
      </c>
      <c r="G14" s="24">
        <f>IF(G$7="","",INDEX('[1]第２表（年）'!$D$20:$U$50,MATCH($A14,'[1]第２表（年）'!$C$20:$C$50,0),'[1]第２表（年）'!G$6))</f>
        <v>119.1</v>
      </c>
      <c r="H14" s="29">
        <f>IF(H$7="","",INDEX('[1]第２表（年）'!$D$20:$U$50,MATCH($A14,'[1]第２表（年）'!$C$20:$C$50,0),'[1]第２表（年）'!H$6))</f>
        <v>138.9</v>
      </c>
      <c r="I14" s="24">
        <f>IF(I$7="","",INDEX('[1]第２表（年）'!$D$20:$U$50,MATCH($A14,'[1]第２表（年）'!$C$20:$C$50,0),'[1]第２表（年）'!I$6))</f>
        <v>86.4</v>
      </c>
      <c r="J14" s="24">
        <f>IF(J$7="","",INDEX('[1]第２表（年）'!$D$20:$U$50,MATCH($A14,'[1]第２表（年）'!$C$20:$C$50,0),'[1]第２表（年）'!J$6))</f>
        <v>101.4</v>
      </c>
      <c r="K14" s="24">
        <f>IF(K$7="","",INDEX('[1]第２表（年）'!$D$20:$U$50,MATCH($A14,'[1]第２表（年）'!$C$20:$C$50,0),'[1]第２表（年）'!K$6))</f>
        <v>102.4</v>
      </c>
      <c r="L14" s="29">
        <f>IF(L$7="","",INDEX('[1]第２表（年）'!$D$20:$U$50,MATCH($A14,'[1]第２表（年）'!$C$20:$C$50,0),'[1]第２表（年）'!L$6))</f>
        <v>98.3</v>
      </c>
      <c r="M14" s="29">
        <f>IF(M$7="","",INDEX('[1]第２表（年）'!$D$20:$U$50,MATCH($A14,'[1]第２表（年）'!$C$20:$C$50,0),'[1]第２表（年）'!M$6))</f>
        <v>99.8</v>
      </c>
      <c r="N14" s="29">
        <f>IF(N$7="","",INDEX('[1]第２表（年）'!$D$20:$U$50,MATCH($A14,'[1]第２表（年）'!$C$20:$C$50,0),'[1]第２表（年）'!N$6))</f>
        <v>85.5</v>
      </c>
      <c r="O14" s="29">
        <f>IF(O$7="","",INDEX('[1]第２表（年）'!$D$20:$U$50,MATCH($A14,'[1]第２表（年）'!$C$20:$C$50,0),'[1]第２表（年）'!O$6))</f>
        <v>102.9</v>
      </c>
      <c r="P14" s="29">
        <f>IF(P$7="","",INDEX('[1]第２表（年）'!$D$20:$U$50,MATCH($A14,'[1]第２表（年）'!$C$20:$C$50,0),'[1]第２表（年）'!P$6))</f>
        <v>109.7</v>
      </c>
      <c r="Q14" s="29">
        <f>IF(Q$7="","",INDEX('[1]第２表（年）'!$D$20:$U$50,MATCH($A14,'[1]第２表（年）'!$C$20:$C$50,0),'[1]第２表（年）'!Q$6))</f>
        <v>92.5</v>
      </c>
      <c r="R14" s="29">
        <f>IF(R$7="","",INDEX('[1]第２表（年）'!$D$20:$U$50,MATCH($A14,'[1]第２表（年）'!$C$20:$C$50,0),'[1]第２表（年）'!R$6))</f>
        <v>92.7</v>
      </c>
      <c r="S14" s="29">
        <f>IF(S$7="","",INDEX('[1]第２表（年）'!$D$20:$U$50,MATCH($A14,'[1]第２表（年）'!$C$20:$C$50,0),'[1]第２表（年）'!S$6))</f>
        <v>87.9</v>
      </c>
      <c r="T14" s="29">
        <f>IF(T$7="","",INDEX('[1]第２表（年）'!$D$20:$U$50,MATCH($A14,'[1]第２表（年）'!$C$20:$C$50,0),'[1]第２表（年）'!T$6))</f>
        <v>96.5</v>
      </c>
      <c r="U14" s="29">
        <f>IF(U$7="","",INDEX('[1]第２表（年）'!$D$20:$U$50,MATCH($A14,'[1]第２表（年）'!$C$20:$C$50,0),'[1]第２表（年）'!U$6))</f>
        <v>96.6</v>
      </c>
    </row>
    <row r="15" spans="1:21" ht="30" customHeight="1" x14ac:dyDescent="0.45">
      <c r="A15" s="30" t="str">
        <f>+[2]第１表!A15</f>
        <v>53</v>
      </c>
      <c r="B15" s="54" t="str">
        <f>[2]第１表!B15</f>
        <v>令和５年</v>
      </c>
      <c r="C15" s="301" t="str">
        <f>+[2]第１表!C15</f>
        <v>３月</v>
      </c>
      <c r="D15" s="32">
        <f>IF(D$7="","",INDEX('[1]第２表（月）'!$D$160:$U$300,MATCH($A15,'[1]第２表（月）'!$A$160:$A$300,0),'[1]第２表（月）'!D$6))</f>
        <v>86.6</v>
      </c>
      <c r="E15" s="32">
        <f>IF(E$7="","",INDEX('[1]第２表（月）'!$D$160:$U$300,MATCH($A15,'[1]第２表（月）'!$A$160:$A$300,0),'[1]第２表（月）'!E$6))</f>
        <v>81.099999999999994</v>
      </c>
      <c r="F15" s="32">
        <f>IF(F$7="","",INDEX('[1]第２表（月）'!$D$160:$U$300,MATCH($A15,'[1]第２表（月）'!$A$160:$A$300,0),'[1]第２表（月）'!F$6))</f>
        <v>92.7</v>
      </c>
      <c r="G15" s="32">
        <f>IF(G$7="","",INDEX('[1]第２表（月）'!$D$160:$U$300,MATCH($A15,'[1]第２表（月）'!$A$160:$A$300,0),'[1]第２表（月）'!G$6))</f>
        <v>95.8</v>
      </c>
      <c r="H15" s="32">
        <f>IF(H$7="","",INDEX('[1]第２表（月）'!$D$160:$U$300,MATCH($A15,'[1]第２表（月）'!$A$160:$A$300,0),'[1]第２表（月）'!H$6))</f>
        <v>128.30000000000001</v>
      </c>
      <c r="I15" s="32">
        <f>IF(I$7="","",INDEX('[1]第２表（月）'!$D$160:$U$300,MATCH($A15,'[1]第２表（月）'!$A$160:$A$300,0),'[1]第２表（月）'!I$6))</f>
        <v>85</v>
      </c>
      <c r="J15" s="32">
        <f>IF(J$7="","",INDEX('[1]第２表（月）'!$D$160:$U$300,MATCH($A15,'[1]第２表（月）'!$A$160:$A$300,0),'[1]第２表（月）'!J$6))</f>
        <v>97</v>
      </c>
      <c r="K15" s="32">
        <f>IF(K$7="","",INDEX('[1]第２表（月）'!$D$160:$U$300,MATCH($A15,'[1]第２表（月）'!$A$160:$A$300,0),'[1]第２表（月）'!K$6))</f>
        <v>85.3</v>
      </c>
      <c r="L15" s="32">
        <f>IF(L$7="","",INDEX('[1]第２表（月）'!$D$160:$U$300,MATCH($A15,'[1]第２表（月）'!$A$160:$A$300,0),'[1]第２表（月）'!L$6))</f>
        <v>87</v>
      </c>
      <c r="M15" s="32">
        <f>IF(M$7="","",INDEX('[1]第２表（月）'!$D$160:$U$300,MATCH($A15,'[1]第２表（月）'!$A$160:$A$300,0),'[1]第２表（月）'!M$6))</f>
        <v>89.3</v>
      </c>
      <c r="N15" s="32">
        <f>IF(N$7="","",INDEX('[1]第２表（月）'!$D$160:$U$300,MATCH($A15,'[1]第２表（月）'!$A$160:$A$300,0),'[1]第２表（月）'!N$6))</f>
        <v>88.8</v>
      </c>
      <c r="O15" s="32">
        <f>IF(O$7="","",INDEX('[1]第２表（月）'!$D$160:$U$300,MATCH($A15,'[1]第２表（月）'!$A$160:$A$300,0),'[1]第２表（月）'!O$6))</f>
        <v>87.1</v>
      </c>
      <c r="P15" s="32">
        <f>IF(P$7="","",INDEX('[1]第２表（月）'!$D$160:$U$300,MATCH($A15,'[1]第２表（月）'!$A$160:$A$300,0),'[1]第２表（月）'!P$6))</f>
        <v>84.6</v>
      </c>
      <c r="Q15" s="32">
        <f>IF(Q$7="","",INDEX('[1]第２表（月）'!$D$160:$U$300,MATCH($A15,'[1]第２表（月）'!$A$160:$A$300,0),'[1]第２表（月）'!Q$6))</f>
        <v>79.3</v>
      </c>
      <c r="R15" s="32">
        <f>IF(R$7="","",INDEX('[1]第２表（月）'!$D$160:$U$300,MATCH($A15,'[1]第２表（月）'!$A$160:$A$300,0),'[1]第２表（月）'!R$6))</f>
        <v>74.099999999999994</v>
      </c>
      <c r="S15" s="32">
        <f>IF(S$7="","",INDEX('[1]第２表（月）'!$D$160:$U$300,MATCH($A15,'[1]第２表（月）'!$A$160:$A$300,0),'[1]第２表（月）'!S$6))</f>
        <v>81.599999999999994</v>
      </c>
      <c r="T15" s="32">
        <f>IF(T$7="","",INDEX('[1]第２表（月）'!$D$160:$U$300,MATCH($A15,'[1]第２表（月）'!$A$160:$A$300,0),'[1]第２表（月）'!T$6))</f>
        <v>96.5</v>
      </c>
      <c r="U15" s="32">
        <f>IF(U$7="","",INDEX('[1]第２表（月）'!$D$160:$U$300,MATCH($A15,'[1]第２表（月）'!$A$160:$A$300,0),'[1]第２表（月）'!U$6))</f>
        <v>96.3</v>
      </c>
    </row>
    <row r="16" spans="1:21" ht="30" customHeight="1" x14ac:dyDescent="0.45">
      <c r="A16" s="30" t="str">
        <f>+[2]第１表!A16</f>
        <v>54</v>
      </c>
      <c r="B16" s="55" t="str">
        <f>[2]第１表!B16</f>
        <v/>
      </c>
      <c r="C16" s="297" t="str">
        <f>+[2]第１表!C16</f>
        <v>４月</v>
      </c>
      <c r="D16" s="33">
        <f>IF(D$7="","",INDEX('[1]第２表（月）'!$D$160:$U$300,MATCH($A16,'[1]第２表（月）'!$A$160:$A$300,0),'[1]第２表（月）'!D$6))</f>
        <v>85.9</v>
      </c>
      <c r="E16" s="33">
        <f>IF(E$7="","",INDEX('[1]第２表（月）'!$D$160:$U$300,MATCH($A16,'[1]第２表（月）'!$A$160:$A$300,0),'[1]第２表（月）'!E$6))</f>
        <v>79.400000000000006</v>
      </c>
      <c r="F16" s="33">
        <f>IF(F$7="","",INDEX('[1]第２表（月）'!$D$160:$U$300,MATCH($A16,'[1]第２表（月）'!$A$160:$A$300,0),'[1]第２表（月）'!F$6))</f>
        <v>90.2</v>
      </c>
      <c r="G16" s="33">
        <f>IF(G$7="","",INDEX('[1]第２表（月）'!$D$160:$U$300,MATCH($A16,'[1]第２表（月）'!$A$160:$A$300,0),'[1]第２表（月）'!G$6))</f>
        <v>98.3</v>
      </c>
      <c r="H16" s="33">
        <f>IF(H$7="","",INDEX('[1]第２表（月）'!$D$160:$U$300,MATCH($A16,'[1]第２表（月）'!$A$160:$A$300,0),'[1]第２表（月）'!H$6))</f>
        <v>109.2</v>
      </c>
      <c r="I16" s="33">
        <f>IF(I$7="","",INDEX('[1]第２表（月）'!$D$160:$U$300,MATCH($A16,'[1]第２表（月）'!$A$160:$A$300,0),'[1]第２表（月）'!I$6))</f>
        <v>75.400000000000006</v>
      </c>
      <c r="J16" s="33">
        <f>IF(J$7="","",INDEX('[1]第２表（月）'!$D$160:$U$300,MATCH($A16,'[1]第２表（月）'!$A$160:$A$300,0),'[1]第２表（月）'!J$6))</f>
        <v>95</v>
      </c>
      <c r="K16" s="33">
        <f>IF(K$7="","",INDEX('[1]第２表（月）'!$D$160:$U$300,MATCH($A16,'[1]第２表（月）'!$A$160:$A$300,0),'[1]第２表（月）'!K$6))</f>
        <v>87.3</v>
      </c>
      <c r="L16" s="33">
        <f>IF(L$7="","",INDEX('[1]第２表（月）'!$D$160:$U$300,MATCH($A16,'[1]第２表（月）'!$A$160:$A$300,0),'[1]第２表（月）'!L$6))</f>
        <v>87.8</v>
      </c>
      <c r="M16" s="33">
        <f>IF(M$7="","",INDEX('[1]第２表（月）'!$D$160:$U$300,MATCH($A16,'[1]第２表（月）'!$A$160:$A$300,0),'[1]第２表（月）'!M$6))</f>
        <v>100.5</v>
      </c>
      <c r="N16" s="33">
        <f>IF(N$7="","",INDEX('[1]第２表（月）'!$D$160:$U$300,MATCH($A16,'[1]第２表（月）'!$A$160:$A$300,0),'[1]第２表（月）'!N$6))</f>
        <v>92</v>
      </c>
      <c r="O16" s="33">
        <f>IF(O$7="","",INDEX('[1]第２表（月）'!$D$160:$U$300,MATCH($A16,'[1]第２表（月）'!$A$160:$A$300,0),'[1]第２表（月）'!O$6))</f>
        <v>86</v>
      </c>
      <c r="P16" s="33">
        <f>IF(P$7="","",INDEX('[1]第２表（月）'!$D$160:$U$300,MATCH($A16,'[1]第２表（月）'!$A$160:$A$300,0),'[1]第２表（月）'!P$6))</f>
        <v>84.4</v>
      </c>
      <c r="Q16" s="33">
        <f>IF(Q$7="","",INDEX('[1]第２表（月）'!$D$160:$U$300,MATCH($A16,'[1]第２表（月）'!$A$160:$A$300,0),'[1]第２表（月）'!Q$6))</f>
        <v>81.400000000000006</v>
      </c>
      <c r="R16" s="33">
        <f>IF(R$7="","",INDEX('[1]第２表（月）'!$D$160:$U$300,MATCH($A16,'[1]第２表（月）'!$A$160:$A$300,0),'[1]第２表（月）'!R$6))</f>
        <v>75.8</v>
      </c>
      <c r="S16" s="33">
        <f>IF(S$7="","",INDEX('[1]第２表（月）'!$D$160:$U$300,MATCH($A16,'[1]第２表（月）'!$A$160:$A$300,0),'[1]第２表（月）'!S$6))</f>
        <v>80.599999999999994</v>
      </c>
      <c r="T16" s="33">
        <f>IF(T$7="","",INDEX('[1]第２表（月）'!$D$160:$U$300,MATCH($A16,'[1]第２表（月）'!$A$160:$A$300,0),'[1]第２表（月）'!T$6))</f>
        <v>98.6</v>
      </c>
      <c r="U16" s="33">
        <f>IF(U$7="","",INDEX('[1]第２表（月）'!$D$160:$U$300,MATCH($A16,'[1]第２表（月）'!$A$160:$A$300,0),'[1]第２表（月）'!U$6))</f>
        <v>98.1</v>
      </c>
    </row>
    <row r="17" spans="1:21" ht="30" customHeight="1" x14ac:dyDescent="0.45">
      <c r="A17" s="30" t="str">
        <f>+[2]第１表!A17</f>
        <v>55</v>
      </c>
      <c r="B17" s="55" t="str">
        <f>[2]第１表!B17</f>
        <v/>
      </c>
      <c r="C17" s="297" t="str">
        <f>+[2]第１表!C17</f>
        <v>５月</v>
      </c>
      <c r="D17" s="33">
        <f>IF(D$7="","",INDEX('[1]第２表（月）'!$D$160:$U$300,MATCH($A17,'[1]第２表（月）'!$A$160:$A$300,0),'[1]第２表（月）'!D$6))</f>
        <v>84.5</v>
      </c>
      <c r="E17" s="33">
        <f>IF(E$7="","",INDEX('[1]第２表（月）'!$D$160:$U$300,MATCH($A17,'[1]第２表（月）'!$A$160:$A$300,0),'[1]第２表（月）'!E$6))</f>
        <v>75.900000000000006</v>
      </c>
      <c r="F17" s="33">
        <f>IF(F$7="","",INDEX('[1]第２表（月）'!$D$160:$U$300,MATCH($A17,'[1]第２表（月）'!$A$160:$A$300,0),'[1]第２表（月）'!F$6))</f>
        <v>87.7</v>
      </c>
      <c r="G17" s="33">
        <f>IF(G$7="","",INDEX('[1]第２表（月）'!$D$160:$U$300,MATCH($A17,'[1]第２表（月）'!$A$160:$A$300,0),'[1]第２表（月）'!G$6))</f>
        <v>95.4</v>
      </c>
      <c r="H17" s="33">
        <f>IF(H$7="","",INDEX('[1]第２表（月）'!$D$160:$U$300,MATCH($A17,'[1]第２表（月）'!$A$160:$A$300,0),'[1]第２表（月）'!H$6))</f>
        <v>109.5</v>
      </c>
      <c r="I17" s="33">
        <f>IF(I$7="","",INDEX('[1]第２表（月）'!$D$160:$U$300,MATCH($A17,'[1]第２表（月）'!$A$160:$A$300,0),'[1]第２表（月）'!I$6))</f>
        <v>83</v>
      </c>
      <c r="J17" s="33">
        <f>IF(J$7="","",INDEX('[1]第２表（月）'!$D$160:$U$300,MATCH($A17,'[1]第２表（月）'!$A$160:$A$300,0),'[1]第２表（月）'!J$6))</f>
        <v>92.3</v>
      </c>
      <c r="K17" s="33">
        <f>IF(K$7="","",INDEX('[1]第２表（月）'!$D$160:$U$300,MATCH($A17,'[1]第２表（月）'!$A$160:$A$300,0),'[1]第２表（月）'!K$6))</f>
        <v>88.7</v>
      </c>
      <c r="L17" s="33">
        <f>IF(L$7="","",INDEX('[1]第２表（月）'!$D$160:$U$300,MATCH($A17,'[1]第２表（月）'!$A$160:$A$300,0),'[1]第２表（月）'!L$6))</f>
        <v>97.2</v>
      </c>
      <c r="M17" s="33">
        <f>IF(M$7="","",INDEX('[1]第２表（月）'!$D$160:$U$300,MATCH($A17,'[1]第２表（月）'!$A$160:$A$300,0),'[1]第２表（月）'!M$6))</f>
        <v>84.7</v>
      </c>
      <c r="N17" s="33">
        <f>IF(N$7="","",INDEX('[1]第２表（月）'!$D$160:$U$300,MATCH($A17,'[1]第２表（月）'!$A$160:$A$300,0),'[1]第２表（月）'!N$6))</f>
        <v>96.5</v>
      </c>
      <c r="O17" s="33">
        <f>IF(O$7="","",INDEX('[1]第２表（月）'!$D$160:$U$300,MATCH($A17,'[1]第２表（月）'!$A$160:$A$300,0),'[1]第２表（月）'!O$6))</f>
        <v>90.4</v>
      </c>
      <c r="P17" s="33">
        <f>IF(P$7="","",INDEX('[1]第２表（月）'!$D$160:$U$300,MATCH($A17,'[1]第２表（月）'!$A$160:$A$300,0),'[1]第２表（月）'!P$6))</f>
        <v>83.8</v>
      </c>
      <c r="Q17" s="33">
        <f>IF(Q$7="","",INDEX('[1]第２表（月）'!$D$160:$U$300,MATCH($A17,'[1]第２表（月）'!$A$160:$A$300,0),'[1]第２表（月）'!Q$6))</f>
        <v>78</v>
      </c>
      <c r="R17" s="33">
        <f>IF(R$7="","",INDEX('[1]第２表（月）'!$D$160:$U$300,MATCH($A17,'[1]第２表（月）'!$A$160:$A$300,0),'[1]第２表（月）'!R$6))</f>
        <v>74.2</v>
      </c>
      <c r="S17" s="33">
        <f>IF(S$7="","",INDEX('[1]第２表（月）'!$D$160:$U$300,MATCH($A17,'[1]第２表（月）'!$A$160:$A$300,0),'[1]第２表（月）'!S$6))</f>
        <v>80.8</v>
      </c>
      <c r="T17" s="33">
        <f>IF(T$7="","",INDEX('[1]第２表（月）'!$D$160:$U$300,MATCH($A17,'[1]第２表（月）'!$A$160:$A$300,0),'[1]第２表（月）'!T$6))</f>
        <v>96.5</v>
      </c>
      <c r="U17" s="33">
        <f>IF(U$7="","",INDEX('[1]第２表（月）'!$D$160:$U$300,MATCH($A17,'[1]第２表（月）'!$A$160:$A$300,0),'[1]第２表（月）'!U$6))</f>
        <v>96.8</v>
      </c>
    </row>
    <row r="18" spans="1:21" ht="30" customHeight="1" x14ac:dyDescent="0.45">
      <c r="A18" s="30" t="str">
        <f>+[2]第１表!A18</f>
        <v>56</v>
      </c>
      <c r="B18" s="55" t="str">
        <f>[2]第１表!B18</f>
        <v/>
      </c>
      <c r="C18" s="297" t="str">
        <f>+[2]第１表!C18</f>
        <v>６月</v>
      </c>
      <c r="D18" s="33">
        <f>IF(D$7="","",INDEX('[1]第２表（月）'!$D$160:$U$300,MATCH($A18,'[1]第２表（月）'!$A$160:$A$300,0),'[1]第２表（月）'!D$6))</f>
        <v>132</v>
      </c>
      <c r="E18" s="33">
        <f>IF(E$7="","",INDEX('[1]第２表（月）'!$D$160:$U$300,MATCH($A18,'[1]第２表（月）'!$A$160:$A$300,0),'[1]第２表（月）'!E$6))</f>
        <v>95.7</v>
      </c>
      <c r="F18" s="33">
        <f>IF(F$7="","",INDEX('[1]第２表（月）'!$D$160:$U$300,MATCH($A18,'[1]第２表（月）'!$A$160:$A$300,0),'[1]第２表（月）'!F$6))</f>
        <v>139.30000000000001</v>
      </c>
      <c r="G18" s="33">
        <f>IF(G$7="","",INDEX('[1]第２表（月）'!$D$160:$U$300,MATCH($A18,'[1]第２表（月）'!$A$160:$A$300,0),'[1]第２表（月）'!G$6))</f>
        <v>241</v>
      </c>
      <c r="H18" s="33">
        <f>IF(H$7="","",INDEX('[1]第２表（月）'!$D$160:$U$300,MATCH($A18,'[1]第２表（月）'!$A$160:$A$300,0),'[1]第２表（月）'!H$6))</f>
        <v>233.6</v>
      </c>
      <c r="I18" s="33">
        <f>IF(I$7="","",INDEX('[1]第２表（月）'!$D$160:$U$300,MATCH($A18,'[1]第２表（月）'!$A$160:$A$300,0),'[1]第２表（月）'!I$6))</f>
        <v>89.3</v>
      </c>
      <c r="J18" s="33">
        <f>IF(J$7="","",INDEX('[1]第２表（月）'!$D$160:$U$300,MATCH($A18,'[1]第２表（月）'!$A$160:$A$300,0),'[1]第２表（月）'!J$6))</f>
        <v>100.1</v>
      </c>
      <c r="K18" s="33">
        <f>IF(K$7="","",INDEX('[1]第２表（月）'!$D$160:$U$300,MATCH($A18,'[1]第２表（月）'!$A$160:$A$300,0),'[1]第２表（月）'!K$6))</f>
        <v>180.6</v>
      </c>
      <c r="L18" s="33">
        <f>IF(L$7="","",INDEX('[1]第２表（月）'!$D$160:$U$300,MATCH($A18,'[1]第２表（月）'!$A$160:$A$300,0),'[1]第２表（月）'!L$6))</f>
        <v>104.6</v>
      </c>
      <c r="M18" s="33">
        <f>IF(M$7="","",INDEX('[1]第２表（月）'!$D$160:$U$300,MATCH($A18,'[1]第２表（月）'!$A$160:$A$300,0),'[1]第２表（月）'!M$6))</f>
        <v>143.6</v>
      </c>
      <c r="N18" s="33">
        <f>IF(N$7="","",INDEX('[1]第２表（月）'!$D$160:$U$300,MATCH($A18,'[1]第２表（月）'!$A$160:$A$300,0),'[1]第２表（月）'!N$6))</f>
        <v>87.9</v>
      </c>
      <c r="O18" s="33">
        <f>IF(O$7="","",INDEX('[1]第２表（月）'!$D$160:$U$300,MATCH($A18,'[1]第２表（月）'!$A$160:$A$300,0),'[1]第２表（月）'!O$6))</f>
        <v>165.2</v>
      </c>
      <c r="P18" s="33">
        <f>IF(P$7="","",INDEX('[1]第２表（月）'!$D$160:$U$300,MATCH($A18,'[1]第２表（月）'!$A$160:$A$300,0),'[1]第２表（月）'!P$6))</f>
        <v>199.6</v>
      </c>
      <c r="Q18" s="33">
        <f>IF(Q$7="","",INDEX('[1]第２表（月）'!$D$160:$U$300,MATCH($A18,'[1]第２表（月）'!$A$160:$A$300,0),'[1]第２表（月）'!Q$6))</f>
        <v>134.6</v>
      </c>
      <c r="R18" s="33">
        <f>IF(R$7="","",INDEX('[1]第２表（月）'!$D$160:$U$300,MATCH($A18,'[1]第２表（月）'!$A$160:$A$300,0),'[1]第２表（月）'!R$6))</f>
        <v>118.6</v>
      </c>
      <c r="S18" s="33">
        <f>IF(S$7="","",INDEX('[1]第２表（月）'!$D$160:$U$300,MATCH($A18,'[1]第２表（月）'!$A$160:$A$300,0),'[1]第２表（月）'!S$6))</f>
        <v>101.5</v>
      </c>
      <c r="T18" s="33">
        <f>IF(T$7="","",INDEX('[1]第２表（月）'!$D$160:$U$300,MATCH($A18,'[1]第２表（月）'!$A$160:$A$300,0),'[1]第２表（月）'!T$6))</f>
        <v>97.5</v>
      </c>
      <c r="U18" s="33">
        <f>IF(U$7="","",INDEX('[1]第２表（月）'!$D$160:$U$300,MATCH($A18,'[1]第２表（月）'!$A$160:$A$300,0),'[1]第２表（月）'!U$6))</f>
        <v>97.6</v>
      </c>
    </row>
    <row r="19" spans="1:21" ht="30" customHeight="1" x14ac:dyDescent="0.45">
      <c r="A19" s="30" t="str">
        <f>+[2]第１表!A19</f>
        <v>57</v>
      </c>
      <c r="B19" s="55" t="str">
        <f>[2]第１表!B19</f>
        <v/>
      </c>
      <c r="C19" s="297" t="str">
        <f>+[2]第１表!C19</f>
        <v>７月</v>
      </c>
      <c r="D19" s="33">
        <f>IF(D$7="","",INDEX('[1]第２表（月）'!$D$160:$U$300,MATCH($A19,'[1]第２表（月）'!$A$160:$A$300,0),'[1]第２表（月）'!D$6))</f>
        <v>106.3</v>
      </c>
      <c r="E19" s="33">
        <f>IF(E$7="","",INDEX('[1]第２表（月）'!$D$160:$U$300,MATCH($A19,'[1]第２表（月）'!$A$160:$A$300,0),'[1]第２表（月）'!E$6))</f>
        <v>100.3</v>
      </c>
      <c r="F19" s="33">
        <f>IF(F$7="","",INDEX('[1]第２表（月）'!$D$160:$U$300,MATCH($A19,'[1]第２表（月）'!$A$160:$A$300,0),'[1]第２表（月）'!F$6))</f>
        <v>116.8</v>
      </c>
      <c r="G19" s="33">
        <f>IF(G$7="","",INDEX('[1]第２表（月）'!$D$160:$U$300,MATCH($A19,'[1]第２表（月）'!$A$160:$A$300,0),'[1]第２表（月）'!G$6))</f>
        <v>90.5</v>
      </c>
      <c r="H19" s="33">
        <f>IF(H$7="","",INDEX('[1]第２表（月）'!$D$160:$U$300,MATCH($A19,'[1]第２表（月）'!$A$160:$A$300,0),'[1]第２表（月）'!H$6))</f>
        <v>146.4</v>
      </c>
      <c r="I19" s="33">
        <f>IF(I$7="","",INDEX('[1]第２表（月）'!$D$160:$U$300,MATCH($A19,'[1]第２表（月）'!$A$160:$A$300,0),'[1]第２表（月）'!I$6))</f>
        <v>104.2</v>
      </c>
      <c r="J19" s="33">
        <f>IF(J$7="","",INDEX('[1]第２表（月）'!$D$160:$U$300,MATCH($A19,'[1]第２表（月）'!$A$160:$A$300,0),'[1]第２表（月）'!J$6))</f>
        <v>143.69999999999999</v>
      </c>
      <c r="K19" s="33">
        <f>IF(K$7="","",INDEX('[1]第２表（月）'!$D$160:$U$300,MATCH($A19,'[1]第２表（月）'!$A$160:$A$300,0),'[1]第２表（月）'!K$6))</f>
        <v>88.4</v>
      </c>
      <c r="L19" s="33">
        <f>IF(L$7="","",INDEX('[1]第２表（月）'!$D$160:$U$300,MATCH($A19,'[1]第２表（月）'!$A$160:$A$300,0),'[1]第２表（月）'!L$6))</f>
        <v>104.5</v>
      </c>
      <c r="M19" s="33">
        <f>IF(M$7="","",INDEX('[1]第２表（月）'!$D$160:$U$300,MATCH($A19,'[1]第２表（月）'!$A$160:$A$300,0),'[1]第２表（月）'!M$6))</f>
        <v>88.4</v>
      </c>
      <c r="N19" s="33">
        <f>IF(N$7="","",INDEX('[1]第２表（月）'!$D$160:$U$300,MATCH($A19,'[1]第２表（月）'!$A$160:$A$300,0),'[1]第２表（月）'!N$6))</f>
        <v>91.3</v>
      </c>
      <c r="O19" s="33">
        <f>IF(O$7="","",INDEX('[1]第２表（月）'!$D$160:$U$300,MATCH($A19,'[1]第２表（月）'!$A$160:$A$300,0),'[1]第２表（月）'!O$6))</f>
        <v>97.7</v>
      </c>
      <c r="P19" s="33">
        <f>IF(P$7="","",INDEX('[1]第２表（月）'!$D$160:$U$300,MATCH($A19,'[1]第２表（月）'!$A$160:$A$300,0),'[1]第２表（月）'!P$6))</f>
        <v>90.5</v>
      </c>
      <c r="Q19" s="33">
        <f>IF(Q$7="","",INDEX('[1]第２表（月）'!$D$160:$U$300,MATCH($A19,'[1]第２表（月）'!$A$160:$A$300,0),'[1]第２表（月）'!Q$6))</f>
        <v>97.6</v>
      </c>
      <c r="R19" s="33">
        <f>IF(R$7="","",INDEX('[1]第２表（月）'!$D$160:$U$300,MATCH($A19,'[1]第２表（月）'!$A$160:$A$300,0),'[1]第２表（月）'!R$6))</f>
        <v>122</v>
      </c>
      <c r="S19" s="33">
        <f>IF(S$7="","",INDEX('[1]第２表（月）'!$D$160:$U$300,MATCH($A19,'[1]第２表（月）'!$A$160:$A$300,0),'[1]第２表（月）'!S$6))</f>
        <v>89.3</v>
      </c>
      <c r="T19" s="33">
        <f>IF(T$7="","",INDEX('[1]第２表（月）'!$D$160:$U$300,MATCH($A19,'[1]第２表（月）'!$A$160:$A$300,0),'[1]第２表（月）'!T$6))</f>
        <v>96.8</v>
      </c>
      <c r="U19" s="33">
        <f>IF(U$7="","",INDEX('[1]第２表（月）'!$D$160:$U$300,MATCH($A19,'[1]第２表（月）'!$A$160:$A$300,0),'[1]第２表（月）'!U$6))</f>
        <v>96.5</v>
      </c>
    </row>
    <row r="20" spans="1:21" ht="30" customHeight="1" x14ac:dyDescent="0.45">
      <c r="A20" s="30" t="str">
        <f>+[2]第１表!A20</f>
        <v>58</v>
      </c>
      <c r="B20" s="55" t="str">
        <f>[2]第１表!B20</f>
        <v/>
      </c>
      <c r="C20" s="297" t="str">
        <f>+[2]第１表!C20</f>
        <v>８月</v>
      </c>
      <c r="D20" s="33">
        <f>IF(D$7="","",INDEX('[1]第２表（月）'!$D$160:$U$300,MATCH($A20,'[1]第２表（月）'!$A$160:$A$300,0),'[1]第２表（月）'!D$6))</f>
        <v>87.7</v>
      </c>
      <c r="E20" s="33">
        <f>IF(E$7="","",INDEX('[1]第２表（月）'!$D$160:$U$300,MATCH($A20,'[1]第２表（月）'!$A$160:$A$300,0),'[1]第２表（月）'!E$6))</f>
        <v>89.7</v>
      </c>
      <c r="F20" s="33">
        <f>IF(F$7="","",INDEX('[1]第２表（月）'!$D$160:$U$300,MATCH($A20,'[1]第２表（月）'!$A$160:$A$300,0),'[1]第２表（月）'!F$6))</f>
        <v>93.3</v>
      </c>
      <c r="G20" s="33">
        <f>IF(G$7="","",INDEX('[1]第２表（月）'!$D$160:$U$300,MATCH($A20,'[1]第２表（月）'!$A$160:$A$300,0),'[1]第２表（月）'!G$6))</f>
        <v>101.1</v>
      </c>
      <c r="H20" s="33">
        <f>IF(H$7="","",INDEX('[1]第２表（月）'!$D$160:$U$300,MATCH($A20,'[1]第２表（月）'!$A$160:$A$300,0),'[1]第２表（月）'!H$6))</f>
        <v>106.4</v>
      </c>
      <c r="I20" s="33">
        <f>IF(I$7="","",INDEX('[1]第２表（月）'!$D$160:$U$300,MATCH($A20,'[1]第２表（月）'!$A$160:$A$300,0),'[1]第２表（月）'!I$6))</f>
        <v>78.599999999999994</v>
      </c>
      <c r="J20" s="33">
        <f>IF(J$7="","",INDEX('[1]第２表（月）'!$D$160:$U$300,MATCH($A20,'[1]第２表（月）'!$A$160:$A$300,0),'[1]第２表（月）'!J$6))</f>
        <v>90.4</v>
      </c>
      <c r="K20" s="33">
        <f>IF(K$7="","",INDEX('[1]第２表（月）'!$D$160:$U$300,MATCH($A20,'[1]第２表（月）'!$A$160:$A$300,0),'[1]第２表（月）'!K$6))</f>
        <v>87</v>
      </c>
      <c r="L20" s="33">
        <f>IF(L$7="","",INDEX('[1]第２表（月）'!$D$160:$U$300,MATCH($A20,'[1]第２表（月）'!$A$160:$A$300,0),'[1]第２表（月）'!L$6))</f>
        <v>86.6</v>
      </c>
      <c r="M20" s="33">
        <f>IF(M$7="","",INDEX('[1]第２表（月）'!$D$160:$U$300,MATCH($A20,'[1]第２表（月）'!$A$160:$A$300,0),'[1]第２表（月）'!M$6))</f>
        <v>101.7</v>
      </c>
      <c r="N20" s="33">
        <f>IF(N$7="","",INDEX('[1]第２表（月）'!$D$160:$U$300,MATCH($A20,'[1]第２表（月）'!$A$160:$A$300,0),'[1]第２表（月）'!N$6))</f>
        <v>85.5</v>
      </c>
      <c r="O20" s="33">
        <f>IF(O$7="","",INDEX('[1]第２表（月）'!$D$160:$U$300,MATCH($A20,'[1]第２表（月）'!$A$160:$A$300,0),'[1]第２表（月）'!O$6))</f>
        <v>107.9</v>
      </c>
      <c r="P20" s="33">
        <f>IF(P$7="","",INDEX('[1]第２表（月）'!$D$160:$U$300,MATCH($A20,'[1]第２表（月）'!$A$160:$A$300,0),'[1]第２表（月）'!P$6))</f>
        <v>90.8</v>
      </c>
      <c r="Q20" s="33">
        <f>IF(Q$7="","",INDEX('[1]第２表（月）'!$D$160:$U$300,MATCH($A20,'[1]第２表（月）'!$A$160:$A$300,0),'[1]第２表（月）'!Q$6))</f>
        <v>82</v>
      </c>
      <c r="R20" s="33">
        <f>IF(R$7="","",INDEX('[1]第２表（月）'!$D$160:$U$300,MATCH($A20,'[1]第２表（月）'!$A$160:$A$300,0),'[1]第２表（月）'!R$6))</f>
        <v>73.3</v>
      </c>
      <c r="S20" s="33">
        <f>IF(S$7="","",INDEX('[1]第２表（月）'!$D$160:$U$300,MATCH($A20,'[1]第２表（月）'!$A$160:$A$300,0),'[1]第２表（月）'!S$6))</f>
        <v>90.8</v>
      </c>
      <c r="T20" s="33">
        <f>IF(T$7="","",INDEX('[1]第２表（月）'!$D$160:$U$300,MATCH($A20,'[1]第２表（月）'!$A$160:$A$300,0),'[1]第２表（月）'!T$6))</f>
        <v>96.3</v>
      </c>
      <c r="U20" s="33">
        <f>IF(U$7="","",INDEX('[1]第２表（月）'!$D$160:$U$300,MATCH($A20,'[1]第２表（月）'!$A$160:$A$300,0),'[1]第２表（月）'!U$6))</f>
        <v>96.3</v>
      </c>
    </row>
    <row r="21" spans="1:21" ht="30" customHeight="1" x14ac:dyDescent="0.45">
      <c r="A21" s="30" t="str">
        <f>+[2]第１表!A21</f>
        <v>59</v>
      </c>
      <c r="B21" s="55" t="str">
        <f>[2]第１表!B21</f>
        <v/>
      </c>
      <c r="C21" s="297" t="str">
        <f>+[2]第１表!C21</f>
        <v>９月</v>
      </c>
      <c r="D21" s="33">
        <f>IF(D$7="","",INDEX('[1]第２表（月）'!$D$160:$U$300,MATCH($A21,'[1]第２表（月）'!$A$160:$A$300,0),'[1]第２表（月）'!D$6))</f>
        <v>82.2</v>
      </c>
      <c r="E21" s="33">
        <f>IF(E$7="","",INDEX('[1]第２表（月）'!$D$160:$U$300,MATCH($A21,'[1]第２表（月）'!$A$160:$A$300,0),'[1]第２表（月）'!E$6))</f>
        <v>76.8</v>
      </c>
      <c r="F21" s="33">
        <f>IF(F$7="","",INDEX('[1]第２表（月）'!$D$160:$U$300,MATCH($A21,'[1]第２表（月）'!$A$160:$A$300,0),'[1]第２表（月）'!F$6))</f>
        <v>85.5</v>
      </c>
      <c r="G21" s="33">
        <f>IF(G$7="","",INDEX('[1]第２表（月）'!$D$160:$U$300,MATCH($A21,'[1]第２表（月）'!$A$160:$A$300,0),'[1]第２表（月）'!G$6))</f>
        <v>100.8</v>
      </c>
      <c r="H21" s="33">
        <f>IF(H$7="","",INDEX('[1]第２表（月）'!$D$160:$U$300,MATCH($A21,'[1]第２表（月）'!$A$160:$A$300,0),'[1]第２表（月）'!H$6))</f>
        <v>115.7</v>
      </c>
      <c r="I21" s="33">
        <f>IF(I$7="","",INDEX('[1]第２表（月）'!$D$160:$U$300,MATCH($A21,'[1]第２表（月）'!$A$160:$A$300,0),'[1]第２表（月）'!I$6))</f>
        <v>78.2</v>
      </c>
      <c r="J21" s="33">
        <f>IF(J$7="","",INDEX('[1]第２表（月）'!$D$160:$U$300,MATCH($A21,'[1]第２表（月）'!$A$160:$A$300,0),'[1]第２表（月）'!J$6))</f>
        <v>84.4</v>
      </c>
      <c r="K21" s="33">
        <f>IF(K$7="","",INDEX('[1]第２表（月）'!$D$160:$U$300,MATCH($A21,'[1]第２表（月）'!$A$160:$A$300,0),'[1]第２表（月）'!K$6))</f>
        <v>86.8</v>
      </c>
      <c r="L21" s="33">
        <f>IF(L$7="","",INDEX('[1]第２表（月）'!$D$160:$U$300,MATCH($A21,'[1]第２表（月）'!$A$160:$A$300,0),'[1]第２表（月）'!L$6))</f>
        <v>86.8</v>
      </c>
      <c r="M21" s="33">
        <f>IF(M$7="","",INDEX('[1]第２表（月）'!$D$160:$U$300,MATCH($A21,'[1]第２表（月）'!$A$160:$A$300,0),'[1]第２表（月）'!M$6))</f>
        <v>84.1</v>
      </c>
      <c r="N21" s="33">
        <f>IF(N$7="","",INDEX('[1]第２表（月）'!$D$160:$U$300,MATCH($A21,'[1]第２表（月）'!$A$160:$A$300,0),'[1]第２表（月）'!N$6))</f>
        <v>74.400000000000006</v>
      </c>
      <c r="O21" s="33">
        <f>IF(O$7="","",INDEX('[1]第２表（月）'!$D$160:$U$300,MATCH($A21,'[1]第２表（月）'!$A$160:$A$300,0),'[1]第２表（月）'!O$6))</f>
        <v>101.6</v>
      </c>
      <c r="P21" s="33">
        <f>IF(P$7="","",INDEX('[1]第２表（月）'!$D$160:$U$300,MATCH($A21,'[1]第２表（月）'!$A$160:$A$300,0),'[1]第２表（月）'!P$6))</f>
        <v>88.7</v>
      </c>
      <c r="Q21" s="33">
        <f>IF(Q$7="","",INDEX('[1]第２表（月）'!$D$160:$U$300,MATCH($A21,'[1]第２表（月）'!$A$160:$A$300,0),'[1]第２表（月）'!Q$6))</f>
        <v>78</v>
      </c>
      <c r="R21" s="33">
        <f>IF(R$7="","",INDEX('[1]第２表（月）'!$D$160:$U$300,MATCH($A21,'[1]第２表（月）'!$A$160:$A$300,0),'[1]第２表（月）'!R$6))</f>
        <v>72</v>
      </c>
      <c r="S21" s="33">
        <f>IF(S$7="","",INDEX('[1]第２表（月）'!$D$160:$U$300,MATCH($A21,'[1]第２表（月）'!$A$160:$A$300,0),'[1]第２表（月）'!S$6))</f>
        <v>81.099999999999994</v>
      </c>
      <c r="T21" s="33">
        <f>IF(T$7="","",INDEX('[1]第２表（月）'!$D$160:$U$300,MATCH($A21,'[1]第２表（月）'!$A$160:$A$300,0),'[1]第２表（月）'!T$6))</f>
        <v>95.5</v>
      </c>
      <c r="U21" s="33">
        <f>IF(U$7="","",INDEX('[1]第２表（月）'!$D$160:$U$300,MATCH($A21,'[1]第２表（月）'!$A$160:$A$300,0),'[1]第２表（月）'!U$6))</f>
        <v>95.4</v>
      </c>
    </row>
    <row r="22" spans="1:21" ht="30" customHeight="1" x14ac:dyDescent="0.45">
      <c r="A22" s="30" t="str">
        <f>+[2]第１表!A22</f>
        <v>510</v>
      </c>
      <c r="B22" s="55" t="str">
        <f>[2]第１表!B22</f>
        <v/>
      </c>
      <c r="C22" s="297" t="str">
        <f>+[2]第１表!C22</f>
        <v>10月</v>
      </c>
      <c r="D22" s="33">
        <f>IF(D$7="","",INDEX('[1]第２表（月）'!$D$160:$U$300,MATCH($A22,'[1]第２表（月）'!$A$160:$A$300,0),'[1]第２表（月）'!D$6))</f>
        <v>80.8</v>
      </c>
      <c r="E22" s="33">
        <f>IF(E$7="","",INDEX('[1]第２表（月）'!$D$160:$U$300,MATCH($A22,'[1]第２表（月）'!$A$160:$A$300,0),'[1]第２表（月）'!E$6))</f>
        <v>75.400000000000006</v>
      </c>
      <c r="F22" s="33">
        <f>IF(F$7="","",INDEX('[1]第２表（月）'!$D$160:$U$300,MATCH($A22,'[1]第２表（月）'!$A$160:$A$300,0),'[1]第２表（月）'!F$6))</f>
        <v>84.6</v>
      </c>
      <c r="G22" s="33">
        <f>IF(G$7="","",INDEX('[1]第２表（月）'!$D$160:$U$300,MATCH($A22,'[1]第２表（月）'!$A$160:$A$300,0),'[1]第２表（月）'!G$6))</f>
        <v>88.2</v>
      </c>
      <c r="H22" s="33">
        <f>IF(H$7="","",INDEX('[1]第２表（月）'!$D$160:$U$300,MATCH($A22,'[1]第２表（月）'!$A$160:$A$300,0),'[1]第２表（月）'!H$6))</f>
        <v>106.2</v>
      </c>
      <c r="I22" s="33">
        <f>IF(I$7="","",INDEX('[1]第２表（月）'!$D$160:$U$300,MATCH($A22,'[1]第２表（月）'!$A$160:$A$300,0),'[1]第２表（月）'!I$6))</f>
        <v>79.099999999999994</v>
      </c>
      <c r="J22" s="33">
        <f>IF(J$7="","",INDEX('[1]第２表（月）'!$D$160:$U$300,MATCH($A22,'[1]第２表（月）'!$A$160:$A$300,0),'[1]第２表（月）'!J$6))</f>
        <v>85.4</v>
      </c>
      <c r="K22" s="33">
        <f>IF(K$7="","",INDEX('[1]第２表（月）'!$D$160:$U$300,MATCH($A22,'[1]第２表（月）'!$A$160:$A$300,0),'[1]第２表（月）'!K$6))</f>
        <v>80.3</v>
      </c>
      <c r="L22" s="33">
        <f>IF(L$7="","",INDEX('[1]第２表（月）'!$D$160:$U$300,MATCH($A22,'[1]第２表（月）'!$A$160:$A$300,0),'[1]第２表（月）'!L$6))</f>
        <v>89.7</v>
      </c>
      <c r="M22" s="33">
        <f>IF(M$7="","",INDEX('[1]第２表（月）'!$D$160:$U$300,MATCH($A22,'[1]第２表（月）'!$A$160:$A$300,0),'[1]第２表（月）'!M$6))</f>
        <v>80.099999999999994</v>
      </c>
      <c r="N22" s="33">
        <f>IF(N$7="","",INDEX('[1]第２表（月）'!$D$160:$U$300,MATCH($A22,'[1]第２表（月）'!$A$160:$A$300,0),'[1]第２表（月）'!N$6))</f>
        <v>80.5</v>
      </c>
      <c r="O22" s="33">
        <f>IF(O$7="","",INDEX('[1]第２表（月）'!$D$160:$U$300,MATCH($A22,'[1]第２表（月）'!$A$160:$A$300,0),'[1]第２表（月）'!O$6))</f>
        <v>92.3</v>
      </c>
      <c r="P22" s="33">
        <f>IF(P$7="","",INDEX('[1]第２表（月）'!$D$160:$U$300,MATCH($A22,'[1]第２表（月）'!$A$160:$A$300,0),'[1]第２表（月）'!P$6))</f>
        <v>81.599999999999994</v>
      </c>
      <c r="Q22" s="33">
        <f>IF(Q$7="","",INDEX('[1]第２表（月）'!$D$160:$U$300,MATCH($A22,'[1]第２表（月）'!$A$160:$A$300,0),'[1]第２表（月）'!Q$6))</f>
        <v>78.8</v>
      </c>
      <c r="R22" s="33">
        <f>IF(R$7="","",INDEX('[1]第２表（月）'!$D$160:$U$300,MATCH($A22,'[1]第２表（月）'!$A$160:$A$300,0),'[1]第２表（月）'!R$6))</f>
        <v>75.7</v>
      </c>
      <c r="S22" s="33">
        <f>IF(S$7="","",INDEX('[1]第２表（月）'!$D$160:$U$300,MATCH($A22,'[1]第２表（月）'!$A$160:$A$300,0),'[1]第２表（月）'!S$6))</f>
        <v>80.2</v>
      </c>
      <c r="T22" s="33">
        <f>IF(T$7="","",INDEX('[1]第２表（月）'!$D$160:$U$300,MATCH($A22,'[1]第２表（月）'!$A$160:$A$300,0),'[1]第２表（月）'!T$6))</f>
        <v>94.4</v>
      </c>
      <c r="U22" s="33">
        <f>IF(U$7="","",INDEX('[1]第２表（月）'!$D$160:$U$300,MATCH($A22,'[1]第２表（月）'!$A$160:$A$300,0),'[1]第２表（月）'!U$6))</f>
        <v>94.4</v>
      </c>
    </row>
    <row r="23" spans="1:21" ht="30" customHeight="1" x14ac:dyDescent="0.45">
      <c r="A23" s="30" t="str">
        <f>+[2]第１表!A23</f>
        <v>511</v>
      </c>
      <c r="B23" s="55" t="str">
        <f>[2]第１表!B23</f>
        <v/>
      </c>
      <c r="C23" s="297" t="str">
        <f>+[2]第１表!C23</f>
        <v>11月</v>
      </c>
      <c r="D23" s="33">
        <f>IF(D$7="","",INDEX('[1]第２表（月）'!$D$160:$U$300,MATCH($A23,'[1]第２表（月）'!$A$160:$A$300,0),'[1]第２表（月）'!D$6))</f>
        <v>85.9</v>
      </c>
      <c r="E23" s="33">
        <f>IF(E$7="","",INDEX('[1]第２表（月）'!$D$160:$U$300,MATCH($A23,'[1]第２表（月）'!$A$160:$A$300,0),'[1]第２表（月）'!E$6))</f>
        <v>81.900000000000006</v>
      </c>
      <c r="F23" s="33">
        <f>IF(F$7="","",INDEX('[1]第２表（月）'!$D$160:$U$300,MATCH($A23,'[1]第２表（月）'!$A$160:$A$300,0),'[1]第２表（月）'!F$6))</f>
        <v>88.1</v>
      </c>
      <c r="G23" s="33">
        <f>IF(G$7="","",INDEX('[1]第２表（月）'!$D$160:$U$300,MATCH($A23,'[1]第２表（月）'!$A$160:$A$300,0),'[1]第２表（月）'!G$6))</f>
        <v>87.5</v>
      </c>
      <c r="H23" s="33">
        <f>IF(H$7="","",INDEX('[1]第２表（月）'!$D$160:$U$300,MATCH($A23,'[1]第２表（月）'!$A$160:$A$300,0),'[1]第２表（月）'!H$6))</f>
        <v>113.9</v>
      </c>
      <c r="I23" s="33">
        <f>IF(I$7="","",INDEX('[1]第２表（月）'!$D$160:$U$300,MATCH($A23,'[1]第２表（月）'!$A$160:$A$300,0),'[1]第２表（月）'!I$6))</f>
        <v>80</v>
      </c>
      <c r="J23" s="33">
        <f>IF(J$7="","",INDEX('[1]第２表（月）'!$D$160:$U$300,MATCH($A23,'[1]第２表（月）'!$A$160:$A$300,0),'[1]第２表（月）'!J$6))</f>
        <v>86.8</v>
      </c>
      <c r="K23" s="33">
        <f>IF(K$7="","",INDEX('[1]第２表（月）'!$D$160:$U$300,MATCH($A23,'[1]第２表（月）'!$A$160:$A$300,0),'[1]第２表（月）'!K$6))</f>
        <v>79.900000000000006</v>
      </c>
      <c r="L23" s="33">
        <f>IF(L$7="","",INDEX('[1]第２表（月）'!$D$160:$U$300,MATCH($A23,'[1]第２表（月）'!$A$160:$A$300,0),'[1]第２表（月）'!L$6))</f>
        <v>90.3</v>
      </c>
      <c r="M23" s="33">
        <f>IF(M$7="","",INDEX('[1]第２表（月）'!$D$160:$U$300,MATCH($A23,'[1]第２表（月）'!$A$160:$A$300,0),'[1]第２表（月）'!M$6))</f>
        <v>84.5</v>
      </c>
      <c r="N23" s="33">
        <f>IF(N$7="","",INDEX('[1]第２表（月）'!$D$160:$U$300,MATCH($A23,'[1]第２表（月）'!$A$160:$A$300,0),'[1]第２表（月）'!N$6))</f>
        <v>76.599999999999994</v>
      </c>
      <c r="O23" s="33">
        <f>IF(O$7="","",INDEX('[1]第２表（月）'!$D$160:$U$300,MATCH($A23,'[1]第２表（月）'!$A$160:$A$300,0),'[1]第２表（月）'!O$6))</f>
        <v>91.4</v>
      </c>
      <c r="P23" s="33">
        <f>IF(P$7="","",INDEX('[1]第２表（月）'!$D$160:$U$300,MATCH($A23,'[1]第２表（月）'!$A$160:$A$300,0),'[1]第２表（月）'!P$6))</f>
        <v>114.4</v>
      </c>
      <c r="Q23" s="33">
        <f>IF(Q$7="","",INDEX('[1]第２表（月）'!$D$160:$U$300,MATCH($A23,'[1]第２表（月）'!$A$160:$A$300,0),'[1]第２表（月）'!Q$6))</f>
        <v>78.900000000000006</v>
      </c>
      <c r="R23" s="33">
        <f>IF(R$7="","",INDEX('[1]第２表（月）'!$D$160:$U$300,MATCH($A23,'[1]第２表（月）'!$A$160:$A$300,0),'[1]第２表（月）'!R$6))</f>
        <v>75</v>
      </c>
      <c r="S23" s="33">
        <f>IF(S$7="","",INDEX('[1]第２表（月）'!$D$160:$U$300,MATCH($A23,'[1]第２表（月）'!$A$160:$A$300,0),'[1]第２表（月）'!S$6))</f>
        <v>86.2</v>
      </c>
      <c r="T23" s="33">
        <f>IF(T$7="","",INDEX('[1]第２表（月）'!$D$160:$U$300,MATCH($A23,'[1]第２表（月）'!$A$160:$A$300,0),'[1]第２表（月）'!T$6))</f>
        <v>95.5</v>
      </c>
      <c r="U23" s="33">
        <f>IF(U$7="","",INDEX('[1]第２表（月）'!$D$160:$U$300,MATCH($A23,'[1]第２表（月）'!$A$160:$A$300,0),'[1]第２表（月）'!U$6))</f>
        <v>95.6</v>
      </c>
    </row>
    <row r="24" spans="1:21" ht="30" customHeight="1" x14ac:dyDescent="0.45">
      <c r="A24" s="30" t="str">
        <f>+[2]第１表!A24</f>
        <v>512</v>
      </c>
      <c r="B24" s="55" t="str">
        <f>[2]第１表!B24</f>
        <v/>
      </c>
      <c r="C24" s="297" t="str">
        <f>+[2]第１表!C24</f>
        <v>12月</v>
      </c>
      <c r="D24" s="33">
        <f>IF(D$7="","",INDEX('[1]第２表（月）'!$D$160:$U$300,MATCH($A24,'[1]第２表（月）'!$A$160:$A$300,0),'[1]第２表（月）'!D$6))</f>
        <v>164.2</v>
      </c>
      <c r="E24" s="33">
        <f>IF(E$7="","",INDEX('[1]第２表（月）'!$D$160:$U$300,MATCH($A24,'[1]第２表（月）'!$A$160:$A$300,0),'[1]第２表（月）'!E$6))</f>
        <v>128.1</v>
      </c>
      <c r="F24" s="33">
        <f>IF(F$7="","",INDEX('[1]第２表（月）'!$D$160:$U$300,MATCH($A24,'[1]第２表（月）'!$A$160:$A$300,0),'[1]第２表（月）'!F$6))</f>
        <v>185.9</v>
      </c>
      <c r="G24" s="33">
        <f>IF(G$7="","",INDEX('[1]第２表（月）'!$D$160:$U$300,MATCH($A24,'[1]第２表（月）'!$A$160:$A$300,0),'[1]第２表（月）'!G$6))</f>
        <v>240.1</v>
      </c>
      <c r="H24" s="33">
        <f>IF(H$7="","",INDEX('[1]第２表（月）'!$D$160:$U$300,MATCH($A24,'[1]第２表（月）'!$A$160:$A$300,0),'[1]第２表（月）'!H$6))</f>
        <v>275.8</v>
      </c>
      <c r="I24" s="33">
        <f>IF(I$7="","",INDEX('[1]第２表（月）'!$D$160:$U$300,MATCH($A24,'[1]第２表（月）'!$A$160:$A$300,0),'[1]第２表（月）'!I$6))</f>
        <v>134.80000000000001</v>
      </c>
      <c r="J24" s="33">
        <f>IF(J$7="","",INDEX('[1]第２表（月）'!$D$160:$U$300,MATCH($A24,'[1]第２表（月）'!$A$160:$A$300,0),'[1]第２表（月）'!J$6))</f>
        <v>155.80000000000001</v>
      </c>
      <c r="K24" s="33">
        <f>IF(K$7="","",INDEX('[1]第２表（月）'!$D$160:$U$300,MATCH($A24,'[1]第２表（月）'!$A$160:$A$300,0),'[1]第２表（月）'!K$6))</f>
        <v>196</v>
      </c>
      <c r="L24" s="33">
        <f>IF(L$7="","",INDEX('[1]第２表（月）'!$D$160:$U$300,MATCH($A24,'[1]第２表（月）'!$A$160:$A$300,0),'[1]第２表（月）'!L$6))</f>
        <v>158.30000000000001</v>
      </c>
      <c r="M24" s="33">
        <f>IF(M$7="","",INDEX('[1]第２表（月）'!$D$160:$U$300,MATCH($A24,'[1]第２表（月）'!$A$160:$A$300,0),'[1]第２表（月）'!M$6))</f>
        <v>173.8</v>
      </c>
      <c r="N24" s="33">
        <f>IF(N$7="","",INDEX('[1]第２表（月）'!$D$160:$U$300,MATCH($A24,'[1]第２表（月）'!$A$160:$A$300,0),'[1]第２表（月）'!N$6))</f>
        <v>88.1</v>
      </c>
      <c r="O24" s="33">
        <f>IF(O$7="","",INDEX('[1]第２表（月）'!$D$160:$U$300,MATCH($A24,'[1]第２表（月）'!$A$160:$A$300,0),'[1]第２表（月）'!O$6))</f>
        <v>147.19999999999999</v>
      </c>
      <c r="P24" s="33">
        <f>IF(P$7="","",INDEX('[1]第２表（月）'!$D$160:$U$300,MATCH($A24,'[1]第２表（月）'!$A$160:$A$300,0),'[1]第２表（月）'!P$6))</f>
        <v>235.9</v>
      </c>
      <c r="Q24" s="33">
        <f>IF(Q$7="","",INDEX('[1]第２表（月）'!$D$160:$U$300,MATCH($A24,'[1]第２表（月）'!$A$160:$A$300,0),'[1]第２表（月）'!Q$6))</f>
        <v>157.80000000000001</v>
      </c>
      <c r="R24" s="33">
        <f>IF(R$7="","",INDEX('[1]第２表（月）'!$D$160:$U$300,MATCH($A24,'[1]第２表（月）'!$A$160:$A$300,0),'[1]第２表（月）'!R$6))</f>
        <v>197.8</v>
      </c>
      <c r="S24" s="33">
        <f>IF(S$7="","",INDEX('[1]第２表（月）'!$D$160:$U$300,MATCH($A24,'[1]第２表（月）'!$A$160:$A$300,0),'[1]第２表（月）'!S$6))</f>
        <v>123.1</v>
      </c>
      <c r="T24" s="33">
        <f>IF(T$7="","",INDEX('[1]第２表（月）'!$D$160:$U$300,MATCH($A24,'[1]第２表（月）'!$A$160:$A$300,0),'[1]第２表（月）'!T$6))</f>
        <v>96.3</v>
      </c>
      <c r="U24" s="33">
        <f>IF(U$7="","",INDEX('[1]第２表（月）'!$D$160:$U$300,MATCH($A24,'[1]第２表（月）'!$A$160:$A$300,0),'[1]第２表（月）'!U$6))</f>
        <v>96.2</v>
      </c>
    </row>
    <row r="25" spans="1:21" ht="30" customHeight="1" x14ac:dyDescent="0.45">
      <c r="A25" s="30" t="str">
        <f>+[2]第１表!A25</f>
        <v>61</v>
      </c>
      <c r="B25" s="55" t="str">
        <f>[2]第１表!B25</f>
        <v>令和６年</v>
      </c>
      <c r="C25" s="297" t="str">
        <f>+[2]第１表!C25</f>
        <v>１月</v>
      </c>
      <c r="D25" s="33">
        <f>IF(D$7="","",INDEX('[1]第２表（月）'!$D$160:$U$300,MATCH($A25,'[1]第２表（月）'!$A$160:$A$300,0),'[1]第２表（月）'!D$6))</f>
        <v>85.9</v>
      </c>
      <c r="E25" s="33">
        <f>IF(E$7="","",INDEX('[1]第２表（月）'!$D$160:$U$300,MATCH($A25,'[1]第２表（月）'!$A$160:$A$300,0),'[1]第２表（月）'!E$6))</f>
        <v>82.1</v>
      </c>
      <c r="F25" s="33">
        <f>IF(F$7="","",INDEX('[1]第２表（月）'!$D$160:$U$300,MATCH($A25,'[1]第２表（月）'!$A$160:$A$300,0),'[1]第２表（月）'!F$6))</f>
        <v>85.4</v>
      </c>
      <c r="G25" s="33">
        <f>IF(G$7="","",INDEX('[1]第２表（月）'!$D$160:$U$300,MATCH($A25,'[1]第２表（月）'!$A$160:$A$300,0),'[1]第２表（月）'!G$6))</f>
        <v>82.2</v>
      </c>
      <c r="H25" s="33">
        <f>IF(H$7="","",INDEX('[1]第２表（月）'!$D$160:$U$300,MATCH($A25,'[1]第２表（月）'!$A$160:$A$300,0),'[1]第２表（月）'!H$6))</f>
        <v>85.5</v>
      </c>
      <c r="I25" s="33">
        <f>IF(I$7="","",INDEX('[1]第２表（月）'!$D$160:$U$300,MATCH($A25,'[1]第２表（月）'!$A$160:$A$300,0),'[1]第２表（月）'!I$6))</f>
        <v>77.7</v>
      </c>
      <c r="J25" s="33">
        <f>IF(J$7="","",INDEX('[1]第２表（月）'!$D$160:$U$300,MATCH($A25,'[1]第２表（月）'!$A$160:$A$300,0),'[1]第２表（月）'!J$6))</f>
        <v>107.5</v>
      </c>
      <c r="K25" s="33">
        <f>IF(K$7="","",INDEX('[1]第２表（月）'!$D$160:$U$300,MATCH($A25,'[1]第２表（月）'!$A$160:$A$300,0),'[1]第２表（月）'!K$6))</f>
        <v>85.1</v>
      </c>
      <c r="L25" s="33">
        <f>IF(L$7="","",INDEX('[1]第２表（月）'!$D$160:$U$300,MATCH($A25,'[1]第２表（月）'!$A$160:$A$300,0),'[1]第２表（月）'!L$6))</f>
        <v>100.8</v>
      </c>
      <c r="M25" s="33">
        <f>IF(M$7="","",INDEX('[1]第２表（月）'!$D$160:$U$300,MATCH($A25,'[1]第２表（月）'!$A$160:$A$300,0),'[1]第２表（月）'!M$6))</f>
        <v>77.5</v>
      </c>
      <c r="N25" s="33">
        <f>IF(N$7="","",INDEX('[1]第２表（月）'!$D$160:$U$300,MATCH($A25,'[1]第２表（月）'!$A$160:$A$300,0),'[1]第２表（月）'!N$6))</f>
        <v>74.099999999999994</v>
      </c>
      <c r="O25" s="33">
        <f>IF(O$7="","",INDEX('[1]第２表（月）'!$D$160:$U$300,MATCH($A25,'[1]第２表（月）'!$A$160:$A$300,0),'[1]第２表（月）'!O$6))</f>
        <v>100.7</v>
      </c>
      <c r="P25" s="33">
        <f>IF(P$7="","",INDEX('[1]第２表（月）'!$D$160:$U$300,MATCH($A25,'[1]第２表（月）'!$A$160:$A$300,0),'[1]第２表（月）'!P$6))</f>
        <v>82.7</v>
      </c>
      <c r="Q25" s="33">
        <f>IF(Q$7="","",INDEX('[1]第２表（月）'!$D$160:$U$300,MATCH($A25,'[1]第２表（月）'!$A$160:$A$300,0),'[1]第２表（月）'!Q$6))</f>
        <v>84.9</v>
      </c>
      <c r="R25" s="33">
        <f>IF(R$7="","",INDEX('[1]第２表（月）'!$D$160:$U$300,MATCH($A25,'[1]第２表（月）'!$A$160:$A$300,0),'[1]第２表（月）'!R$6))</f>
        <v>85.3</v>
      </c>
      <c r="S25" s="33">
        <f>IF(S$7="","",INDEX('[1]第２表（月）'!$D$160:$U$300,MATCH($A25,'[1]第２表（月）'!$A$160:$A$300,0),'[1]第２表（月）'!S$6))</f>
        <v>76.599999999999994</v>
      </c>
      <c r="T25" s="33">
        <f>IF(T$7="","",INDEX('[1]第２表（月）'!$D$160:$U$300,MATCH($A25,'[1]第２表（月）'!$A$160:$A$300,0),'[1]第２表（月）'!T$6))</f>
        <v>97.1</v>
      </c>
      <c r="U25" s="33">
        <f>IF(U$7="","",INDEX('[1]第２表（月）'!$D$160:$U$300,MATCH($A25,'[1]第２表（月）'!$A$160:$A$300,0),'[1]第２表（月）'!U$6))</f>
        <v>96.8</v>
      </c>
    </row>
    <row r="26" spans="1:21" ht="30" customHeight="1" x14ac:dyDescent="0.45">
      <c r="A26" s="30" t="str">
        <f>+[2]第１表!A26</f>
        <v>62</v>
      </c>
      <c r="B26" s="55" t="str">
        <f>[2]第１表!B26</f>
        <v/>
      </c>
      <c r="C26" s="297" t="str">
        <f>+[2]第１表!C26</f>
        <v>２月</v>
      </c>
      <c r="D26" s="33">
        <f>IF(D$7="","",INDEX('[1]第２表（月）'!$D$160:$U$300,MATCH($A26,'[1]第２表（月）'!$A$160:$A$300,0),'[1]第２表（月）'!D$6))</f>
        <v>84.4</v>
      </c>
      <c r="E26" s="33">
        <f>IF(E$7="","",INDEX('[1]第２表（月）'!$D$160:$U$300,MATCH($A26,'[1]第２表（月）'!$A$160:$A$300,0),'[1]第２表（月）'!E$6))</f>
        <v>76.099999999999994</v>
      </c>
      <c r="F26" s="33">
        <f>IF(F$7="","",INDEX('[1]第２表（月）'!$D$160:$U$300,MATCH($A26,'[1]第２表（月）'!$A$160:$A$300,0),'[1]第２表（月）'!F$6))</f>
        <v>87.3</v>
      </c>
      <c r="G26" s="33">
        <f>IF(G$7="","",INDEX('[1]第２表（月）'!$D$160:$U$300,MATCH($A26,'[1]第２表（月）'!$A$160:$A$300,0),'[1]第２表（月）'!G$6))</f>
        <v>82.9</v>
      </c>
      <c r="H26" s="33">
        <f>IF(H$7="","",INDEX('[1]第２表（月）'!$D$160:$U$300,MATCH($A26,'[1]第２表（月）'!$A$160:$A$300,0),'[1]第２表（月）'!H$6))</f>
        <v>97.5</v>
      </c>
      <c r="I26" s="33">
        <f>IF(I$7="","",INDEX('[1]第２表（月）'!$D$160:$U$300,MATCH($A26,'[1]第２表（月）'!$A$160:$A$300,0),'[1]第２表（月）'!I$6))</f>
        <v>86</v>
      </c>
      <c r="J26" s="33">
        <f>IF(J$7="","",INDEX('[1]第２表（月）'!$D$160:$U$300,MATCH($A26,'[1]第２表（月）'!$A$160:$A$300,0),'[1]第２表（月）'!J$6))</f>
        <v>93.3</v>
      </c>
      <c r="K26" s="33">
        <f>IF(K$7="","",INDEX('[1]第２表（月）'!$D$160:$U$300,MATCH($A26,'[1]第２表（月）'!$A$160:$A$300,0),'[1]第２表（月）'!K$6))</f>
        <v>89.5</v>
      </c>
      <c r="L26" s="33">
        <f>IF(L$7="","",INDEX('[1]第２表（月）'!$D$160:$U$300,MATCH($A26,'[1]第２表（月）'!$A$160:$A$300,0),'[1]第２表（月）'!L$6))</f>
        <v>122.1</v>
      </c>
      <c r="M26" s="33">
        <f>IF(M$7="","",INDEX('[1]第２表（月）'!$D$160:$U$300,MATCH($A26,'[1]第２表（月）'!$A$160:$A$300,0),'[1]第２表（月）'!M$6))</f>
        <v>77.099999999999994</v>
      </c>
      <c r="N26" s="33">
        <f>IF(N$7="","",INDEX('[1]第２表（月）'!$D$160:$U$300,MATCH($A26,'[1]第２表（月）'!$A$160:$A$300,0),'[1]第２表（月）'!N$6))</f>
        <v>72.599999999999994</v>
      </c>
      <c r="O26" s="33">
        <f>IF(O$7="","",INDEX('[1]第２表（月）'!$D$160:$U$300,MATCH($A26,'[1]第２表（月）'!$A$160:$A$300,0),'[1]第２表（月）'!O$6))</f>
        <v>97.7</v>
      </c>
      <c r="P26" s="33">
        <f>IF(P$7="","",INDEX('[1]第２表（月）'!$D$160:$U$300,MATCH($A26,'[1]第２表（月）'!$A$160:$A$300,0),'[1]第２表（月）'!P$6))</f>
        <v>84.7</v>
      </c>
      <c r="Q26" s="33">
        <f>IF(Q$7="","",INDEX('[1]第２表（月）'!$D$160:$U$300,MATCH($A26,'[1]第２表（月）'!$A$160:$A$300,0),'[1]第２表（月）'!Q$6))</f>
        <v>84.4</v>
      </c>
      <c r="R26" s="33">
        <f>IF(R$7="","",INDEX('[1]第２表（月）'!$D$160:$U$300,MATCH($A26,'[1]第２表（月）'!$A$160:$A$300,0),'[1]第２表（月）'!R$6))</f>
        <v>82.7</v>
      </c>
      <c r="S26" s="33">
        <f>IF(S$7="","",INDEX('[1]第２表（月）'!$D$160:$U$300,MATCH($A26,'[1]第２表（月）'!$A$160:$A$300,0),'[1]第２表（月）'!S$6))</f>
        <v>77.400000000000006</v>
      </c>
      <c r="T26" s="33">
        <f>IF(T$7="","",INDEX('[1]第２表（月）'!$D$160:$U$300,MATCH($A26,'[1]第２表（月）'!$A$160:$A$300,0),'[1]第２表（月）'!T$6))</f>
        <v>97.8</v>
      </c>
      <c r="U26" s="33">
        <f>IF(U$7="","",INDEX('[1]第２表（月）'!$D$160:$U$300,MATCH($A26,'[1]第２表（月）'!$A$160:$A$300,0),'[1]第２表（月）'!U$6))</f>
        <v>97.4</v>
      </c>
    </row>
    <row r="27" spans="1:21" ht="30" customHeight="1" x14ac:dyDescent="0.45">
      <c r="A27" s="30" t="str">
        <f>+[2]第１表!A27</f>
        <v>63</v>
      </c>
      <c r="B27" s="56" t="str">
        <f>[2]第１表!B27</f>
        <v/>
      </c>
      <c r="C27" s="35" t="str">
        <f>+[2]第１表!C27</f>
        <v>３月</v>
      </c>
      <c r="D27" s="36">
        <f>IF(D$7="","",INDEX('[1]第２表（月）'!$D$160:$U$300,MATCH($A27,'[1]第２表（月）'!$A$160:$A$300,0),'[1]第２表（月）'!D$6))</f>
        <v>87.7</v>
      </c>
      <c r="E27" s="36">
        <f>IF(E$7="","",INDEX('[1]第２表（月）'!$D$160:$U$300,MATCH($A27,'[1]第２表（月）'!$A$160:$A$300,0),'[1]第２表（月）'!E$6))</f>
        <v>74.099999999999994</v>
      </c>
      <c r="F27" s="36">
        <f>IF(F$7="","",INDEX('[1]第２表（月）'!$D$160:$U$300,MATCH($A27,'[1]第２表（月）'!$A$160:$A$300,0),'[1]第２表（月）'!F$6))</f>
        <v>91.8</v>
      </c>
      <c r="G27" s="36">
        <f>IF(G$7="","",INDEX('[1]第２表（月）'!$D$160:$U$300,MATCH($A27,'[1]第２表（月）'!$A$160:$A$300,0),'[1]第２表（月）'!G$6))</f>
        <v>82.5</v>
      </c>
      <c r="H27" s="36">
        <f>IF(H$7="","",INDEX('[1]第２表（月）'!$D$160:$U$300,MATCH($A27,'[1]第２表（月）'!$A$160:$A$300,0),'[1]第２表（月）'!H$6))</f>
        <v>95</v>
      </c>
      <c r="I27" s="36">
        <f>IF(I$7="","",INDEX('[1]第２表（月）'!$D$160:$U$300,MATCH($A27,'[1]第２表（月）'!$A$160:$A$300,0),'[1]第２表（月）'!I$6))</f>
        <v>82.8</v>
      </c>
      <c r="J27" s="36">
        <f>IF(J$7="","",INDEX('[1]第２表（月）'!$D$160:$U$300,MATCH($A27,'[1]第２表（月）'!$A$160:$A$300,0),'[1]第２表（月）'!J$6))</f>
        <v>107.6</v>
      </c>
      <c r="K27" s="36">
        <f>IF(K$7="","",INDEX('[1]第２表（月）'!$D$160:$U$300,MATCH($A27,'[1]第２表（月）'!$A$160:$A$300,0),'[1]第２表（月）'!K$6))</f>
        <v>90.5</v>
      </c>
      <c r="L27" s="36">
        <f>IF(L$7="","",INDEX('[1]第２表（月）'!$D$160:$U$300,MATCH($A27,'[1]第２表（月）'!$A$160:$A$300,0),'[1]第２表（月）'!L$6))</f>
        <v>107.8</v>
      </c>
      <c r="M27" s="36">
        <f>IF(M$7="","",INDEX('[1]第２表（月）'!$D$160:$U$300,MATCH($A27,'[1]第２表（月）'!$A$160:$A$300,0),'[1]第２表（月）'!M$6))</f>
        <v>74.900000000000006</v>
      </c>
      <c r="N27" s="36">
        <f>IF(N$7="","",INDEX('[1]第２表（月）'!$D$160:$U$300,MATCH($A27,'[1]第２表（月）'!$A$160:$A$300,0),'[1]第２表（月）'!N$6))</f>
        <v>76.099999999999994</v>
      </c>
      <c r="O27" s="36">
        <f>IF(O$7="","",INDEX('[1]第２表（月）'!$D$160:$U$300,MATCH($A27,'[1]第２表（月）'!$A$160:$A$300,0),'[1]第２表（月）'!O$6))</f>
        <v>101</v>
      </c>
      <c r="P27" s="36">
        <f>IF(P$7="","",INDEX('[1]第２表（月）'!$D$160:$U$300,MATCH($A27,'[1]第２表（月）'!$A$160:$A$300,0),'[1]第２表（月）'!P$6))</f>
        <v>85.5</v>
      </c>
      <c r="Q27" s="36">
        <f>IF(Q$7="","",INDEX('[1]第２表（月）'!$D$160:$U$300,MATCH($A27,'[1]第２表（月）'!$A$160:$A$300,0),'[1]第２表（月）'!Q$6))</f>
        <v>85.2</v>
      </c>
      <c r="R27" s="36">
        <f>IF(R$7="","",INDEX('[1]第２表（月）'!$D$160:$U$300,MATCH($A27,'[1]第２表（月）'!$A$160:$A$300,0),'[1]第２表（月）'!R$6))</f>
        <v>94.4</v>
      </c>
      <c r="S27" s="36">
        <f>IF(S$7="","",INDEX('[1]第２表（月）'!$D$160:$U$300,MATCH($A27,'[1]第２表（月）'!$A$160:$A$300,0),'[1]第２表（月）'!S$6))</f>
        <v>83.3</v>
      </c>
      <c r="T27" s="36">
        <f>IF(T$7="","",INDEX('[1]第２表（月）'!$D$160:$U$300,MATCH($A27,'[1]第２表（月）'!$A$160:$A$300,0),'[1]第２表（月）'!T$6))</f>
        <v>97.7</v>
      </c>
      <c r="U27" s="36">
        <f>IF(U$7="","",INDEX('[1]第２表（月）'!$D$160:$U$300,MATCH($A27,'[1]第２表（月）'!$A$160:$A$300,0),'[1]第２表（月）'!U$6))</f>
        <v>97.5</v>
      </c>
    </row>
    <row r="28" spans="1:21" ht="18" customHeight="1" x14ac:dyDescent="0.45">
      <c r="A28" s="11"/>
      <c r="B28" s="37"/>
      <c r="C28" s="37"/>
      <c r="D28" s="37"/>
      <c r="E28" s="37"/>
      <c r="F28" s="37"/>
      <c r="G28" s="37"/>
      <c r="H28" s="37"/>
      <c r="I28" s="37"/>
      <c r="J28" s="37"/>
      <c r="K28" s="37"/>
      <c r="L28" s="37"/>
      <c r="M28" s="37"/>
      <c r="N28" s="37"/>
      <c r="O28" s="37"/>
      <c r="P28" s="37"/>
      <c r="Q28" s="37"/>
      <c r="R28" s="37"/>
      <c r="S28" s="37"/>
      <c r="T28" s="37"/>
      <c r="U28" s="37"/>
    </row>
    <row r="29" spans="1:21" ht="24" customHeight="1" x14ac:dyDescent="0.45">
      <c r="A29" s="11"/>
      <c r="B29" s="37"/>
      <c r="C29" s="37"/>
      <c r="D29" s="37"/>
      <c r="E29" s="37"/>
      <c r="F29" s="37"/>
      <c r="G29" s="37"/>
      <c r="H29" s="37"/>
      <c r="I29" s="37"/>
      <c r="J29" s="37"/>
      <c r="K29" s="37"/>
      <c r="L29" s="37"/>
      <c r="M29" s="37"/>
      <c r="N29" s="37"/>
      <c r="O29" s="37"/>
      <c r="P29" s="37"/>
      <c r="Q29" s="37"/>
      <c r="R29" s="37"/>
      <c r="S29" s="37"/>
      <c r="T29" s="37"/>
      <c r="U29" s="37"/>
    </row>
    <row r="30" spans="1:21" ht="21" customHeight="1" x14ac:dyDescent="0.45">
      <c r="A30" s="11"/>
      <c r="B30" s="8"/>
      <c r="C30" s="8"/>
      <c r="D30" s="8"/>
      <c r="E30" s="8"/>
      <c r="F30" s="8"/>
      <c r="G30" s="8"/>
      <c r="H30" s="8"/>
      <c r="I30" s="8"/>
      <c r="J30" s="8"/>
      <c r="K30" s="8"/>
      <c r="L30" s="8"/>
      <c r="M30" s="8"/>
      <c r="N30" s="8"/>
      <c r="O30" s="8"/>
      <c r="P30" s="8"/>
      <c r="Q30" s="8"/>
      <c r="R30" s="8"/>
      <c r="S30" s="8"/>
      <c r="T30" s="8"/>
      <c r="U30" s="8"/>
    </row>
    <row r="31" spans="1:21" ht="21" customHeight="1" x14ac:dyDescent="0.45">
      <c r="A31" s="11"/>
      <c r="B31" s="7" t="s">
        <v>83</v>
      </c>
      <c r="C31" s="7"/>
      <c r="D31" s="7"/>
      <c r="E31" s="7"/>
      <c r="F31" s="7"/>
      <c r="G31" s="7"/>
      <c r="H31" s="7"/>
      <c r="I31" s="7"/>
      <c r="J31" s="7"/>
      <c r="K31" s="7"/>
      <c r="L31" s="7"/>
      <c r="M31" s="7"/>
      <c r="N31" s="7"/>
      <c r="O31" s="7"/>
      <c r="P31" s="7"/>
      <c r="R31" s="8"/>
      <c r="T31" s="9"/>
      <c r="U31" s="10" t="str">
        <f>U4</f>
        <v>基準年：令和２年</v>
      </c>
    </row>
    <row r="32" spans="1:21" ht="24" customHeight="1" x14ac:dyDescent="0.45">
      <c r="A32" s="11"/>
      <c r="B32" s="12"/>
      <c r="C32" s="13"/>
      <c r="D32" s="308" t="s">
        <v>77</v>
      </c>
      <c r="E32" s="309"/>
      <c r="F32" s="309"/>
      <c r="G32" s="309"/>
      <c r="H32" s="309"/>
      <c r="I32" s="309"/>
      <c r="J32" s="309"/>
      <c r="K32" s="309"/>
      <c r="L32" s="309"/>
      <c r="M32" s="309"/>
      <c r="N32" s="309"/>
      <c r="O32" s="309"/>
      <c r="P32" s="309"/>
      <c r="Q32" s="309"/>
      <c r="R32" s="309"/>
      <c r="S32" s="309"/>
      <c r="T32" s="14" t="s">
        <v>78</v>
      </c>
      <c r="U32" s="15" t="s">
        <v>79</v>
      </c>
    </row>
    <row r="33" spans="1:21" ht="18" customHeight="1" x14ac:dyDescent="0.45">
      <c r="A33" s="11"/>
      <c r="B33" s="17"/>
      <c r="C33" s="294"/>
      <c r="D33" s="310"/>
      <c r="E33" s="311"/>
      <c r="F33" s="311"/>
      <c r="G33" s="311"/>
      <c r="H33" s="311"/>
      <c r="I33" s="311"/>
      <c r="J33" s="311"/>
      <c r="K33" s="311"/>
      <c r="L33" s="311"/>
      <c r="M33" s="311"/>
      <c r="N33" s="311"/>
      <c r="O33" s="311"/>
      <c r="P33" s="311"/>
      <c r="Q33" s="311"/>
      <c r="R33" s="311"/>
      <c r="S33" s="311"/>
      <c r="T33" s="18" t="s">
        <v>80</v>
      </c>
      <c r="U33" s="19" t="s">
        <v>81</v>
      </c>
    </row>
    <row r="34" spans="1:21" ht="52.5" customHeight="1" x14ac:dyDescent="0.45">
      <c r="A34" s="11"/>
      <c r="B34" s="39"/>
      <c r="C34" s="298"/>
      <c r="D34" s="20" t="str">
        <f>+D7</f>
        <v>調査産業計</v>
      </c>
      <c r="E34" s="20" t="str">
        <f t="shared" ref="E34:S34" si="0">+E7</f>
        <v>建設業</v>
      </c>
      <c r="F34" s="20" t="str">
        <f t="shared" si="0"/>
        <v>製造業</v>
      </c>
      <c r="G34" s="20" t="str">
        <f t="shared" si="0"/>
        <v>電気・ガス・熱供給・水道業</v>
      </c>
      <c r="H34" s="20" t="str">
        <f t="shared" si="0"/>
        <v>情報通信業</v>
      </c>
      <c r="I34" s="20" t="str">
        <f t="shared" si="0"/>
        <v>運輸業，郵便業</v>
      </c>
      <c r="J34" s="20" t="str">
        <f t="shared" si="0"/>
        <v>卸売業，小売業</v>
      </c>
      <c r="K34" s="20" t="str">
        <f t="shared" si="0"/>
        <v>金融業，保険業</v>
      </c>
      <c r="L34" s="20" t="str">
        <f t="shared" si="0"/>
        <v>不動産業，物品賃貸業</v>
      </c>
      <c r="M34" s="20" t="str">
        <f t="shared" si="0"/>
        <v>学術研究，専門・技術サービス業</v>
      </c>
      <c r="N34" s="20" t="str">
        <f t="shared" si="0"/>
        <v>宿泊業，飲食サービス業</v>
      </c>
      <c r="O34" s="20" t="str">
        <f t="shared" si="0"/>
        <v>生活関連サービス業，娯楽業</v>
      </c>
      <c r="P34" s="20" t="str">
        <f t="shared" si="0"/>
        <v>教育，学習支援業</v>
      </c>
      <c r="Q34" s="20" t="str">
        <f t="shared" si="0"/>
        <v>医療，福祉</v>
      </c>
      <c r="R34" s="20" t="str">
        <f t="shared" si="0"/>
        <v>複合サービス事業</v>
      </c>
      <c r="S34" s="20" t="str">
        <f t="shared" si="0"/>
        <v>サービス業（他に分類されないもの）</v>
      </c>
      <c r="T34" s="21" t="s">
        <v>82</v>
      </c>
      <c r="U34" s="22" t="s">
        <v>82</v>
      </c>
    </row>
    <row r="35" spans="1:21" ht="30" customHeight="1" x14ac:dyDescent="0.45">
      <c r="A35" s="40">
        <f>+[2]第１表!A35</f>
        <v>29</v>
      </c>
      <c r="B35" s="316" t="str">
        <f>+'第２表 '!B8</f>
        <v>平成29年平均</v>
      </c>
      <c r="C35" s="317"/>
      <c r="D35" s="23">
        <f>IF(D$34="","",INDEX('[1]第２表（年）'!$Y$20:$AP$50,MATCH($A35,'[1]第２表（年）'!$X$20:$X$50,0),'[1]第２表（年）'!Y$6))</f>
        <v>103.3</v>
      </c>
      <c r="E35" s="24">
        <f>IF(E$34="","",INDEX('[1]第２表（年）'!$Y$20:$AP$50,MATCH($A35,'[1]第２表（年）'!$X$20:$X$50,0),'[1]第２表（年）'!Z$6))</f>
        <v>63.6</v>
      </c>
      <c r="F35" s="24">
        <f>IF(F$34="","",INDEX('[1]第２表（年）'!$Y$20:$AP$50,MATCH($A35,'[1]第２表（年）'!$X$20:$X$50,0),'[1]第２表（年）'!AA$6))</f>
        <v>98.7</v>
      </c>
      <c r="G35" s="24">
        <f>IF(G$34="","",INDEX('[1]第２表（年）'!$Y$20:$AP$50,MATCH($A35,'[1]第２表（年）'!$X$20:$X$50,0),'[1]第２表（年）'!AB$6))</f>
        <v>115.7</v>
      </c>
      <c r="H35" s="24">
        <f>IF(H$34="","",INDEX('[1]第２表（年）'!$Y$20:$AP$50,MATCH($A35,'[1]第２表（年）'!$X$20:$X$50,0),'[1]第２表（年）'!AC$6))</f>
        <v>118.1</v>
      </c>
      <c r="I35" s="24">
        <f>IF(I$34="","",INDEX('[1]第２表（年）'!$Y$20:$AP$50,MATCH($A35,'[1]第２表（年）'!$X$20:$X$50,0),'[1]第２表（年）'!AD$6))</f>
        <v>107.6</v>
      </c>
      <c r="J35" s="24">
        <f>IF(J$34="","",INDEX('[1]第２表（年）'!$Y$20:$AP$50,MATCH($A35,'[1]第２表（年）'!$X$20:$X$50,0),'[1]第２表（年）'!AE$6))</f>
        <v>96.1</v>
      </c>
      <c r="K35" s="24">
        <f>IF(K$34="","",INDEX('[1]第２表（年）'!$Y$20:$AP$50,MATCH($A35,'[1]第２表（年）'!$X$20:$X$50,0),'[1]第２表（年）'!AF$6))</f>
        <v>126.1</v>
      </c>
      <c r="L35" s="24">
        <f>IF(L$34="","",INDEX('[1]第２表（年）'!$Y$20:$AP$50,MATCH($A35,'[1]第２表（年）'!$X$20:$X$50,0),'[1]第２表（年）'!AG$6))</f>
        <v>84.5</v>
      </c>
      <c r="M35" s="24">
        <f>IF(M$34="","",INDEX('[1]第２表（年）'!$Y$20:$AP$50,MATCH($A35,'[1]第２表（年）'!$X$20:$X$50,0),'[1]第２表（年）'!AH$6))</f>
        <v>117.5</v>
      </c>
      <c r="N35" s="24">
        <f>IF(N$34="","",INDEX('[1]第２表（年）'!$Y$20:$AP$50,MATCH($A35,'[1]第２表（年）'!$X$20:$X$50,0),'[1]第２表（年）'!AI$6))</f>
        <v>100.4</v>
      </c>
      <c r="O35" s="24">
        <f>IF(O$34="","",INDEX('[1]第２表（年）'!$Y$20:$AP$50,MATCH($A35,'[1]第２表（年）'!$X$20:$X$50,0),'[1]第２表（年）'!AJ$6))</f>
        <v>91.4</v>
      </c>
      <c r="P35" s="24">
        <f>IF(P$34="","",INDEX('[1]第２表（年）'!$Y$20:$AP$50,MATCH($A35,'[1]第２表（年）'!$X$20:$X$50,0),'[1]第２表（年）'!AK$6))</f>
        <v>134.9</v>
      </c>
      <c r="Q35" s="24">
        <f>IF(Q$34="","",INDEX('[1]第２表（年）'!$Y$20:$AP$50,MATCH($A35,'[1]第２表（年）'!$X$20:$X$50,0),'[1]第２表（年）'!AL$6))</f>
        <v>106.1</v>
      </c>
      <c r="R35" s="24">
        <f>IF(R$34="","",INDEX('[1]第２表（年）'!$Y$20:$AP$50,MATCH($A35,'[1]第２表（年）'!$X$20:$X$50,0),'[1]第２表（年）'!AM$6))</f>
        <v>96.6</v>
      </c>
      <c r="S35" s="24">
        <f>IF(S$34="","",INDEX('[1]第２表（年）'!$Y$20:$AP$50,MATCH($A35,'[1]第２表（年）'!$X$20:$X$50,0),'[1]第２表（年）'!AN$6))</f>
        <v>93.5</v>
      </c>
      <c r="T35" s="24">
        <f>IF(T$34="","",INDEX('[1]第２表（年）'!$Y$20:$AP$50,MATCH($A35,'[1]第２表（年）'!$X$20:$X$50,0),'[1]第２表（年）'!AO$6))</f>
        <v>103.5</v>
      </c>
      <c r="U35" s="41">
        <f>IF(U$34="","",INDEX('[1]第２表（年）'!$Y$20:$AP$50,MATCH($A35,'[1]第２表（年）'!$X$20:$X$50,0),'[1]第２表（年）'!AP$6))</f>
        <v>101.21334681496459</v>
      </c>
    </row>
    <row r="36" spans="1:21" ht="30" customHeight="1" x14ac:dyDescent="0.45">
      <c r="A36" s="40">
        <f>+[2]第１表!A36</f>
        <v>30</v>
      </c>
      <c r="B36" s="50" t="str">
        <f>+[2]第１表!B36</f>
        <v>　　30</v>
      </c>
      <c r="C36" s="300"/>
      <c r="D36" s="23">
        <f>IF(D$34="","",INDEX('[1]第２表（年）'!$Y$20:$AP$50,MATCH($A36,'[1]第２表（年）'!$X$20:$X$50,0),'[1]第２表（年）'!Y$6))</f>
        <v>98.9</v>
      </c>
      <c r="E36" s="24">
        <f>IF(E$34="","",INDEX('[1]第２表（年）'!$Y$20:$AP$50,MATCH($A36,'[1]第２表（年）'!$X$20:$X$50,0),'[1]第２表（年）'!Z$6))</f>
        <v>67.3</v>
      </c>
      <c r="F36" s="24">
        <f>IF(F$34="","",INDEX('[1]第２表（年）'!$Y$20:$AP$50,MATCH($A36,'[1]第２表（年）'!$X$20:$X$50,0),'[1]第２表（年）'!AA$6))</f>
        <v>96.1</v>
      </c>
      <c r="G36" s="24">
        <f>IF(G$34="","",INDEX('[1]第２表（年）'!$Y$20:$AP$50,MATCH($A36,'[1]第２表（年）'!$X$20:$X$50,0),'[1]第２表（年）'!AB$6))</f>
        <v>122.3</v>
      </c>
      <c r="H36" s="24">
        <f>IF(H$34="","",INDEX('[1]第２表（年）'!$Y$20:$AP$50,MATCH($A36,'[1]第２表（年）'!$X$20:$X$50,0),'[1]第２表（年）'!AC$6))</f>
        <v>113.7</v>
      </c>
      <c r="I36" s="24">
        <f>IF(I$34="","",INDEX('[1]第２表（年）'!$Y$20:$AP$50,MATCH($A36,'[1]第２表（年）'!$X$20:$X$50,0),'[1]第２表（年）'!AD$6))</f>
        <v>100.1</v>
      </c>
      <c r="J36" s="24">
        <f>IF(J$34="","",INDEX('[1]第２表（年）'!$Y$20:$AP$50,MATCH($A36,'[1]第２表（年）'!$X$20:$X$50,0),'[1]第２表（年）'!AE$6))</f>
        <v>87</v>
      </c>
      <c r="K36" s="24">
        <f>IF(K$34="","",INDEX('[1]第２表（年）'!$Y$20:$AP$50,MATCH($A36,'[1]第２表（年）'!$X$20:$X$50,0),'[1]第２表（年）'!AF$6))</f>
        <v>115.7</v>
      </c>
      <c r="L36" s="24">
        <f>IF(L$34="","",INDEX('[1]第２表（年）'!$Y$20:$AP$50,MATCH($A36,'[1]第２表（年）'!$X$20:$X$50,0),'[1]第２表（年）'!AG$6))</f>
        <v>83</v>
      </c>
      <c r="M36" s="24">
        <f>IF(M$34="","",INDEX('[1]第２表（年）'!$Y$20:$AP$50,MATCH($A36,'[1]第２表（年）'!$X$20:$X$50,0),'[1]第２表（年）'!AH$6))</f>
        <v>126.7</v>
      </c>
      <c r="N36" s="24">
        <f>IF(N$34="","",INDEX('[1]第２表（年）'!$Y$20:$AP$50,MATCH($A36,'[1]第２表（年）'!$X$20:$X$50,0),'[1]第２表（年）'!AI$6))</f>
        <v>94.9</v>
      </c>
      <c r="O36" s="24">
        <f>IF(O$34="","",INDEX('[1]第２表（年）'!$Y$20:$AP$50,MATCH($A36,'[1]第２表（年）'!$X$20:$X$50,0),'[1]第２表（年）'!AJ$6))</f>
        <v>88.9</v>
      </c>
      <c r="P36" s="24">
        <f>IF(P$34="","",INDEX('[1]第２表（年）'!$Y$20:$AP$50,MATCH($A36,'[1]第２表（年）'!$X$20:$X$50,0),'[1]第２表（年）'!AK$6))</f>
        <v>130.1</v>
      </c>
      <c r="Q36" s="24">
        <f>IF(Q$34="","",INDEX('[1]第２表（年）'!$Y$20:$AP$50,MATCH($A36,'[1]第２表（年）'!$X$20:$X$50,0),'[1]第２表（年）'!AL$6))</f>
        <v>98.7</v>
      </c>
      <c r="R36" s="24">
        <f>IF(R$34="","",INDEX('[1]第２表（年）'!$Y$20:$AP$50,MATCH($A36,'[1]第２表（年）'!$X$20:$X$50,0),'[1]第２表（年）'!AM$6))</f>
        <v>87.3</v>
      </c>
      <c r="S36" s="24">
        <f>IF(S$34="","",INDEX('[1]第２表（年）'!$Y$20:$AP$50,MATCH($A36,'[1]第２表（年）'!$X$20:$X$50,0),'[1]第２表（年）'!AN$6))</f>
        <v>101.7</v>
      </c>
      <c r="T36" s="24">
        <f>IF(T$34="","",INDEX('[1]第２表（年）'!$Y$20:$AP$50,MATCH($A36,'[1]第２表（年）'!$X$20:$X$50,0),'[1]第２表（年）'!AO$6))</f>
        <v>98.9</v>
      </c>
      <c r="U36" s="41">
        <f>IF(U$34="","",INDEX('[1]第２表（年）'!$Y$20:$AP$50,MATCH($A36,'[1]第２表（年）'!$X$20:$X$50,0),'[1]第２表（年）'!AP$6))</f>
        <v>98.2</v>
      </c>
    </row>
    <row r="37" spans="1:21" ht="30" customHeight="1" x14ac:dyDescent="0.45">
      <c r="A37" s="40">
        <f>+[2]第１表!A37</f>
        <v>1</v>
      </c>
      <c r="B37" s="50" t="str">
        <f>+[2]第１表!B37</f>
        <v>令和元</v>
      </c>
      <c r="C37" s="300"/>
      <c r="D37" s="23">
        <f>IF(D$34="","",INDEX('[1]第２表（年）'!$Y$20:$AP$50,MATCH($A37,'[1]第２表（年）'!$X$20:$X$50,0),'[1]第２表（年）'!Y$6))</f>
        <v>97.7</v>
      </c>
      <c r="E37" s="24">
        <f>IF(E$34="","",INDEX('[1]第２表（年）'!$Y$20:$AP$50,MATCH($A37,'[1]第２表（年）'!$X$20:$X$50,0),'[1]第２表（年）'!Z$6))</f>
        <v>97.7</v>
      </c>
      <c r="F37" s="24">
        <f>IF(F$34="","",INDEX('[1]第２表（年）'!$Y$20:$AP$50,MATCH($A37,'[1]第２表（年）'!$X$20:$X$50,0),'[1]第２表（年）'!AA$6))</f>
        <v>97.7</v>
      </c>
      <c r="G37" s="24">
        <f>IF(G$34="","",INDEX('[1]第２表（年）'!$Y$20:$AP$50,MATCH($A37,'[1]第２表（年）'!$X$20:$X$50,0),'[1]第２表（年）'!AB$6))</f>
        <v>115.3</v>
      </c>
      <c r="H37" s="24">
        <f>IF(H$34="","",INDEX('[1]第２表（年）'!$Y$20:$AP$50,MATCH($A37,'[1]第２表（年）'!$X$20:$X$50,0),'[1]第２表（年）'!AC$6))</f>
        <v>96.4</v>
      </c>
      <c r="I37" s="24">
        <f>IF(I$34="","",INDEX('[1]第２表（年）'!$Y$20:$AP$50,MATCH($A37,'[1]第２表（年）'!$X$20:$X$50,0),'[1]第２表（年）'!AD$6))</f>
        <v>95.9</v>
      </c>
      <c r="J37" s="24">
        <f>IF(J$34="","",INDEX('[1]第２表（年）'!$Y$20:$AP$50,MATCH($A37,'[1]第２表（年）'!$X$20:$X$50,0),'[1]第２表（年）'!AE$6))</f>
        <v>90.1</v>
      </c>
      <c r="K37" s="24">
        <f>IF(K$34="","",INDEX('[1]第２表（年）'!$Y$20:$AP$50,MATCH($A37,'[1]第２表（年）'!$X$20:$X$50,0),'[1]第２表（年）'!AF$6))</f>
        <v>81.8</v>
      </c>
      <c r="L37" s="24">
        <f>IF(L$34="","",INDEX('[1]第２表（年）'!$Y$20:$AP$50,MATCH($A37,'[1]第２表（年）'!$X$20:$X$50,0),'[1]第２表（年）'!AG$6))</f>
        <v>94.2</v>
      </c>
      <c r="M37" s="24">
        <f>IF(M$34="","",INDEX('[1]第２表（年）'!$Y$20:$AP$50,MATCH($A37,'[1]第２表（年）'!$X$20:$X$50,0),'[1]第２表（年）'!AH$6))</f>
        <v>115</v>
      </c>
      <c r="N37" s="24">
        <f>IF(N$34="","",INDEX('[1]第２表（年）'!$Y$20:$AP$50,MATCH($A37,'[1]第２表（年）'!$X$20:$X$50,0),'[1]第２表（年）'!AI$6))</f>
        <v>105</v>
      </c>
      <c r="O37" s="24">
        <f>IF(O$34="","",INDEX('[1]第２表（年）'!$Y$20:$AP$50,MATCH($A37,'[1]第２表（年）'!$X$20:$X$50,0),'[1]第２表（年）'!AJ$6))</f>
        <v>90.5</v>
      </c>
      <c r="P37" s="24">
        <f>IF(P$34="","",INDEX('[1]第２表（年）'!$Y$20:$AP$50,MATCH($A37,'[1]第２表（年）'!$X$20:$X$50,0),'[1]第２表（年）'!AK$6))</f>
        <v>99.4</v>
      </c>
      <c r="Q37" s="24">
        <f>IF(Q$34="","",INDEX('[1]第２表（年）'!$Y$20:$AP$50,MATCH($A37,'[1]第２表（年）'!$X$20:$X$50,0),'[1]第２表（年）'!AL$6))</f>
        <v>97</v>
      </c>
      <c r="R37" s="24">
        <f>IF(R$34="","",INDEX('[1]第２表（年）'!$Y$20:$AP$50,MATCH($A37,'[1]第２表（年）'!$X$20:$X$50,0),'[1]第２表（年）'!AM$6))</f>
        <v>124.4</v>
      </c>
      <c r="S37" s="24">
        <f>IF(S$34="","",INDEX('[1]第２表（年）'!$Y$20:$AP$50,MATCH($A37,'[1]第２表（年）'!$X$20:$X$50,0),'[1]第２表（年）'!AN$6))</f>
        <v>94.6</v>
      </c>
      <c r="T37" s="24">
        <f>IF(T$34="","",INDEX('[1]第２表（年）'!$Y$20:$AP$50,MATCH($A37,'[1]第２表（年）'!$X$20:$X$50,0),'[1]第２表（年）'!AO$6))</f>
        <v>99.6</v>
      </c>
      <c r="U37" s="41">
        <f>IF(U$34="","",INDEX('[1]第２表（年）'!$Y$20:$AP$50,MATCH($A37,'[1]第２表（年）'!$X$20:$X$50,0),'[1]第２表（年）'!AP$6))</f>
        <v>99.5</v>
      </c>
    </row>
    <row r="38" spans="1:21" ht="30" customHeight="1" x14ac:dyDescent="0.45">
      <c r="A38" s="40">
        <f>+[2]第１表!A38</f>
        <v>2</v>
      </c>
      <c r="B38" s="50" t="str">
        <f>+[2]第１表!B38</f>
        <v>　　２</v>
      </c>
      <c r="C38" s="300"/>
      <c r="D38" s="23">
        <f>IF(D$34="","",INDEX('[1]第２表（年）'!$Y$20:$AP$50,MATCH($A38,'[1]第２表（年）'!$X$20:$X$50,0),'[1]第２表（年）'!Y$6))</f>
        <v>100</v>
      </c>
      <c r="E38" s="24">
        <f>IF(E$34="","",INDEX('[1]第２表（年）'!$Y$20:$AP$50,MATCH($A38,'[1]第２表（年）'!$X$20:$X$50,0),'[1]第２表（年）'!Z$6))</f>
        <v>100</v>
      </c>
      <c r="F38" s="24">
        <f>IF(F$34="","",INDEX('[1]第２表（年）'!$Y$20:$AP$50,MATCH($A38,'[1]第２表（年）'!$X$20:$X$50,0),'[1]第２表（年）'!AA$6))</f>
        <v>100</v>
      </c>
      <c r="G38" s="24">
        <f>IF(G$34="","",INDEX('[1]第２表（年）'!$Y$20:$AP$50,MATCH($A38,'[1]第２表（年）'!$X$20:$X$50,0),'[1]第２表（年）'!AB$6))</f>
        <v>100</v>
      </c>
      <c r="H38" s="24">
        <f>IF(H$34="","",INDEX('[1]第２表（年）'!$Y$20:$AP$50,MATCH($A38,'[1]第２表（年）'!$X$20:$X$50,0),'[1]第２表（年）'!AC$6))</f>
        <v>100</v>
      </c>
      <c r="I38" s="24">
        <f>IF(I$34="","",INDEX('[1]第２表（年）'!$Y$20:$AP$50,MATCH($A38,'[1]第２表（年）'!$X$20:$X$50,0),'[1]第２表（年）'!AD$6))</f>
        <v>100</v>
      </c>
      <c r="J38" s="24">
        <f>IF(J$34="","",INDEX('[1]第２表（年）'!$Y$20:$AP$50,MATCH($A38,'[1]第２表（年）'!$X$20:$X$50,0),'[1]第２表（年）'!AE$6))</f>
        <v>100</v>
      </c>
      <c r="K38" s="24">
        <f>IF(K$34="","",INDEX('[1]第２表（年）'!$Y$20:$AP$50,MATCH($A38,'[1]第２表（年）'!$X$20:$X$50,0),'[1]第２表（年）'!AF$6))</f>
        <v>100</v>
      </c>
      <c r="L38" s="24">
        <f>IF(L$34="","",INDEX('[1]第２表（年）'!$Y$20:$AP$50,MATCH($A38,'[1]第２表（年）'!$X$20:$X$50,0),'[1]第２表（年）'!AG$6))</f>
        <v>100</v>
      </c>
      <c r="M38" s="24">
        <f>IF(M$34="","",INDEX('[1]第２表（年）'!$Y$20:$AP$50,MATCH($A38,'[1]第２表（年）'!$X$20:$X$50,0),'[1]第２表（年）'!AH$6))</f>
        <v>100</v>
      </c>
      <c r="N38" s="24">
        <f>IF(N$34="","",INDEX('[1]第２表（年）'!$Y$20:$AP$50,MATCH($A38,'[1]第２表（年）'!$X$20:$X$50,0),'[1]第２表（年）'!AI$6))</f>
        <v>100</v>
      </c>
      <c r="O38" s="24">
        <f>IF(O$34="","",INDEX('[1]第２表（年）'!$Y$20:$AP$50,MATCH($A38,'[1]第２表（年）'!$X$20:$X$50,0),'[1]第２表（年）'!AJ$6))</f>
        <v>100</v>
      </c>
      <c r="P38" s="24">
        <f>IF(P$34="","",INDEX('[1]第２表（年）'!$Y$20:$AP$50,MATCH($A38,'[1]第２表（年）'!$X$20:$X$50,0),'[1]第２表（年）'!AK$6))</f>
        <v>100</v>
      </c>
      <c r="Q38" s="24">
        <f>IF(Q$34="","",INDEX('[1]第２表（年）'!$Y$20:$AP$50,MATCH($A38,'[1]第２表（年）'!$X$20:$X$50,0),'[1]第２表（年）'!AL$6))</f>
        <v>100</v>
      </c>
      <c r="R38" s="24">
        <f>IF(R$34="","",INDEX('[1]第２表（年）'!$Y$20:$AP$50,MATCH($A38,'[1]第２表（年）'!$X$20:$X$50,0),'[1]第２表（年）'!AM$6))</f>
        <v>100</v>
      </c>
      <c r="S38" s="24">
        <f>IF(S$34="","",INDEX('[1]第２表（年）'!$Y$20:$AP$50,MATCH($A38,'[1]第２表（年）'!$X$20:$X$50,0),'[1]第２表（年）'!AN$6))</f>
        <v>100</v>
      </c>
      <c r="T38" s="24">
        <f>IF(T$34="","",INDEX('[1]第２表（年）'!$Y$20:$AP$50,MATCH($A38,'[1]第２表（年）'!$X$20:$X$50,0),'[1]第２表（年）'!AO$6))</f>
        <v>100</v>
      </c>
      <c r="U38" s="41">
        <f>IF(U$34="","",INDEX('[1]第２表（年）'!$Y$20:$AP$50,MATCH($A38,'[1]第２表（年）'!$X$20:$X$50,0),'[1]第２表（年）'!AP$6))</f>
        <v>100</v>
      </c>
    </row>
    <row r="39" spans="1:21" ht="30" customHeight="1" x14ac:dyDescent="0.45">
      <c r="A39" s="40">
        <f>+[2]第１表!A39</f>
        <v>3</v>
      </c>
      <c r="B39" s="50" t="str">
        <f>+[2]第１表!B39</f>
        <v>　　３</v>
      </c>
      <c r="C39" s="300"/>
      <c r="D39" s="23">
        <f>IF(D$34="","",INDEX('[1]第２表（年）'!$Y$20:$AP$50,MATCH($A39,'[1]第２表（年）'!$X$20:$X$50,0),'[1]第２表（年）'!Y$6))</f>
        <v>100.1</v>
      </c>
      <c r="E39" s="24">
        <f>IF(E$34="","",INDEX('[1]第２表（年）'!$Y$20:$AP$50,MATCH($A39,'[1]第２表（年）'!$X$20:$X$50,0),'[1]第２表（年）'!Z$6))</f>
        <v>100.2</v>
      </c>
      <c r="F39" s="24">
        <f>IF(F$34="","",INDEX('[1]第２表（年）'!$Y$20:$AP$50,MATCH($A39,'[1]第２表（年）'!$X$20:$X$50,0),'[1]第２表（年）'!AA$6))</f>
        <v>103.4</v>
      </c>
      <c r="G39" s="24">
        <f>IF(G$34="","",INDEX('[1]第２表（年）'!$Y$20:$AP$50,MATCH($A39,'[1]第２表（年）'!$X$20:$X$50,0),'[1]第２表（年）'!AB$6))</f>
        <v>117.3</v>
      </c>
      <c r="H39" s="24">
        <f>IF(H$34="","",INDEX('[1]第２表（年）'!$Y$20:$AP$50,MATCH($A39,'[1]第２表（年）'!$X$20:$X$50,0),'[1]第２表（年）'!AC$6))</f>
        <v>143.80000000000001</v>
      </c>
      <c r="I39" s="24">
        <f>IF(I$34="","",INDEX('[1]第２表（年）'!$Y$20:$AP$50,MATCH($A39,'[1]第２表（年）'!$X$20:$X$50,0),'[1]第２表（年）'!AD$6))</f>
        <v>101.8</v>
      </c>
      <c r="J39" s="24">
        <f>IF(J$34="","",INDEX('[1]第２表（年）'!$Y$20:$AP$50,MATCH($A39,'[1]第２表（年）'!$X$20:$X$50,0),'[1]第２表（年）'!AE$6))</f>
        <v>95.6</v>
      </c>
      <c r="K39" s="24">
        <f>IF(K$34="","",INDEX('[1]第２表（年）'!$Y$20:$AP$50,MATCH($A39,'[1]第２表（年）'!$X$20:$X$50,0),'[1]第２表（年）'!AF$6))</f>
        <v>98.2</v>
      </c>
      <c r="L39" s="24">
        <f>IF(L$34="","",INDEX('[1]第２表（年）'!$Y$20:$AP$50,MATCH($A39,'[1]第２表（年）'!$X$20:$X$50,0),'[1]第２表（年）'!AG$6))</f>
        <v>91.3</v>
      </c>
      <c r="M39" s="24">
        <f>IF(M$34="","",INDEX('[1]第２表（年）'!$Y$20:$AP$50,MATCH($A39,'[1]第２表（年）'!$X$20:$X$50,0),'[1]第２表（年）'!AH$6))</f>
        <v>118.6</v>
      </c>
      <c r="N39" s="24">
        <f>IF(N$34="","",INDEX('[1]第２表（年）'!$Y$20:$AP$50,MATCH($A39,'[1]第２表（年）'!$X$20:$X$50,0),'[1]第２表（年）'!AI$6))</f>
        <v>90.9</v>
      </c>
      <c r="O39" s="24">
        <f>IF(O$34="","",INDEX('[1]第２表（年）'!$Y$20:$AP$50,MATCH($A39,'[1]第２表（年）'!$X$20:$X$50,0),'[1]第２表（年）'!AJ$6))</f>
        <v>115.7</v>
      </c>
      <c r="P39" s="24">
        <f>IF(P$34="","",INDEX('[1]第２表（年）'!$Y$20:$AP$50,MATCH($A39,'[1]第２表（年）'!$X$20:$X$50,0),'[1]第２表（年）'!AK$6))</f>
        <v>114.5</v>
      </c>
      <c r="Q39" s="24">
        <f>IF(Q$34="","",INDEX('[1]第２表（年）'!$Y$20:$AP$50,MATCH($A39,'[1]第２表（年）'!$X$20:$X$50,0),'[1]第２表（年）'!AL$6))</f>
        <v>91</v>
      </c>
      <c r="R39" s="24">
        <f>IF(R$34="","",INDEX('[1]第２表（年）'!$Y$20:$AP$50,MATCH($A39,'[1]第２表（年）'!$X$20:$X$50,0),'[1]第２表（年）'!AM$6))</f>
        <v>94.7</v>
      </c>
      <c r="S39" s="24">
        <f>IF(S$34="","",INDEX('[1]第２表（年）'!$Y$20:$AP$50,MATCH($A39,'[1]第２表（年）'!$X$20:$X$50,0),'[1]第２表（年）'!AN$6))</f>
        <v>103.4</v>
      </c>
      <c r="T39" s="24">
        <f>IF(T$34="","",INDEX('[1]第２表（年）'!$Y$20:$AP$50,MATCH($A39,'[1]第２表（年）'!$X$20:$X$50,0),'[1]第２表（年）'!AO$6))</f>
        <v>101</v>
      </c>
      <c r="U39" s="41">
        <f>IF(U$34="","",INDEX('[1]第２表（年）'!$Y$20:$AP$50,MATCH($A39,'[1]第２表（年）'!$X$20:$X$50,0),'[1]第２表（年）'!AP$6))</f>
        <v>99.899000000000001</v>
      </c>
    </row>
    <row r="40" spans="1:21" ht="30" customHeight="1" x14ac:dyDescent="0.45">
      <c r="A40" s="40">
        <f>+[2]第１表!A40</f>
        <v>4</v>
      </c>
      <c r="B40" s="51" t="str">
        <f>+[2]第１表!B40</f>
        <v>　　４</v>
      </c>
      <c r="C40" s="300"/>
      <c r="D40" s="23">
        <f>IF(D$34="","",INDEX('[1]第２表（年）'!$Y$20:$AP$50,MATCH($A40,'[1]第２表（年）'!$X20:$X$50,0),'[1]第２表（年）'!Y$6))</f>
        <v>100.8</v>
      </c>
      <c r="E40" s="42">
        <f>IF(E$34="","",INDEX('[1]第２表（年）'!$Y$20:$AP$50,MATCH($A40,'[1]第２表（年）'!$X20:$X$50,0),'[1]第２表（年）'!Z$6))</f>
        <v>88.2</v>
      </c>
      <c r="F40" s="25">
        <f>IF(F$34="","",INDEX('[1]第２表（年）'!$Y$20:$AP$50,MATCH($A40,'[1]第２表（年）'!$X20:$X$50,0),'[1]第２表（年）'!AA$6))</f>
        <v>110.9</v>
      </c>
      <c r="G40" s="25">
        <f>IF(G$34="","",INDEX('[1]第２表（年）'!$Y$20:$AP$50,MATCH($A40,'[1]第２表（年）'!$X20:$X$50,0),'[1]第２表（年）'!AB$6))</f>
        <v>110.7</v>
      </c>
      <c r="H40" s="25">
        <f>IF(H$34="","",INDEX('[1]第２表（年）'!$Y$20:$AP$50,MATCH($A40,'[1]第２表（年）'!$X20:$X$50,0),'[1]第２表（年）'!AC$6))</f>
        <v>164.9</v>
      </c>
      <c r="I40" s="25">
        <f>IF(I$34="","",INDEX('[1]第２表（年）'!$Y$20:$AP$50,MATCH($A40,'[1]第２表（年）'!$X20:$X$50,0),'[1]第２表（年）'!AD$6))</f>
        <v>93.8</v>
      </c>
      <c r="J40" s="25">
        <f>IF(J$34="","",INDEX('[1]第２表（年）'!$Y$20:$AP$50,MATCH($A40,'[1]第２表（年）'!$X20:$X$50,0),'[1]第２表（年）'!AE$6))</f>
        <v>86.3</v>
      </c>
      <c r="K40" s="25">
        <f>IF(K$34="","",INDEX('[1]第２表（年）'!$Y$20:$AP$50,MATCH($A40,'[1]第２表（年）'!$X20:$X$50,0),'[1]第２表（年）'!AF$6))</f>
        <v>110.7</v>
      </c>
      <c r="L40" s="25">
        <f>IF(L$34="","",INDEX('[1]第２表（年）'!$Y$20:$AP$50,MATCH($A40,'[1]第２表（年）'!$X20:$X$50,0),'[1]第２表（年）'!AG$6))</f>
        <v>121</v>
      </c>
      <c r="M40" s="25">
        <f>IF(M$34="","",INDEX('[1]第２表（年）'!$Y$20:$AP$50,MATCH($A40,'[1]第２表（年）'!$X20:$X$50,0),'[1]第２表（年）'!AH$6))</f>
        <v>117.7</v>
      </c>
      <c r="N40" s="25">
        <f>IF(N$34="","",INDEX('[1]第２表（年）'!$Y$20:$AP$50,MATCH($A40,'[1]第２表（年）'!$X20:$X$50,0),'[1]第２表（年）'!AI$6))</f>
        <v>88.3</v>
      </c>
      <c r="O40" s="25">
        <f>IF(O$34="","",INDEX('[1]第２表（年）'!$Y$20:$AP$50,MATCH($A40,'[1]第２表（年）'!$X20:$X$50,0),'[1]第２表（年）'!AJ$6))</f>
        <v>80.5</v>
      </c>
      <c r="P40" s="25">
        <f>IF(P$34="","",INDEX('[1]第２表（年）'!$Y$20:$AP$50,MATCH($A40,'[1]第２表（年）'!$X20:$X$50,0),'[1]第２表（年）'!AK$6))</f>
        <v>124.7</v>
      </c>
      <c r="Q40" s="25">
        <f>IF(Q$34="","",INDEX('[1]第２表（年）'!$Y$20:$AP$50,MATCH($A40,'[1]第２表（年）'!$X20:$X$50,0),'[1]第２表（年）'!AL$6))</f>
        <v>90.6</v>
      </c>
      <c r="R40" s="25">
        <f>IF(R$34="","",INDEX('[1]第２表（年）'!$Y$20:$AP$50,MATCH($A40,'[1]第２表（年）'!$X20:$X$50,0),'[1]第２表（年）'!AM$6))</f>
        <v>89.4</v>
      </c>
      <c r="S40" s="25">
        <f>IF(S$34="","",INDEX('[1]第２表（年）'!$Y$20:$AP$50,MATCH($A40,'[1]第２表（年）'!$X20:$X$50,0),'[1]第２表（年）'!AN$6))</f>
        <v>100</v>
      </c>
      <c r="T40" s="25">
        <f>IF(T$34="","",INDEX('[1]第２表（年）'!$Y$20:$AP$50,MATCH($A40,'[1]第２表（年）'!$X20:$X$50,0),'[1]第２表（年）'!AO$6))</f>
        <v>100.4</v>
      </c>
      <c r="U40" s="25">
        <f>IF(U$34="","",INDEX('[1]第２表（年）'!$Y$20:$AP$50,MATCH($A40,'[1]第２表（年）'!$X20:$X$50,0),'[1]第２表（年）'!AP$6))</f>
        <v>98.9</v>
      </c>
    </row>
    <row r="41" spans="1:21" ht="30" customHeight="1" x14ac:dyDescent="0.45">
      <c r="A41" s="40">
        <f>+[2]第１表!A41</f>
        <v>5</v>
      </c>
      <c r="B41" s="52" t="str">
        <f>+[2]第１表!B41</f>
        <v>　　５</v>
      </c>
      <c r="C41" s="53"/>
      <c r="D41" s="43">
        <f>IF(D$34="","",INDEX('[1]第２表（年）'!$Y20:$AP$50,MATCH($A41,'[1]第２表（年）'!$X20:$X$50,0),'[1]第２表（年）'!Y$6))</f>
        <v>96.2</v>
      </c>
      <c r="E41" s="43">
        <f>IF(E$34="","",INDEX('[1]第２表（年）'!$Y20:$AP$50,MATCH($A41,'[1]第２表（年）'!$X20:$X$50,0),'[1]第２表（年）'!Z$6))</f>
        <v>72</v>
      </c>
      <c r="F41" s="43">
        <f>IF(F$34="","",INDEX('[1]第２表（年）'!$Y20:$AP$50,MATCH($A41,'[1]第２表（年）'!$X20:$X$50,0),'[1]第２表（年）'!AA$6))</f>
        <v>105</v>
      </c>
      <c r="G41" s="43">
        <f>IF(G$34="","",INDEX('[1]第２表（年）'!$Y20:$AP$50,MATCH($A41,'[1]第２表（年）'!$X20:$X$50,0),'[1]第２表（年）'!AB$6))</f>
        <v>118.2</v>
      </c>
      <c r="H41" s="43">
        <f>IF(H$34="","",INDEX('[1]第２表（年）'!$Y20:$AP$50,MATCH($A41,'[1]第２表（年）'!$X20:$X$50,0),'[1]第２表（年）'!AC$6))</f>
        <v>150.69999999999999</v>
      </c>
      <c r="I41" s="43">
        <f>IF(I$34="","",INDEX('[1]第２表（年）'!$Y20:$AP$50,MATCH($A41,'[1]第２表（年）'!$X20:$X$50,0),'[1]第２表（年）'!AD$6))</f>
        <v>84.3</v>
      </c>
      <c r="J41" s="43">
        <f>IF(J$34="","",INDEX('[1]第２表（年）'!$Y20:$AP$50,MATCH($A41,'[1]第２表（年）'!$X20:$X$50,0),'[1]第２表（年）'!AE$6))</f>
        <v>86.8</v>
      </c>
      <c r="K41" s="43" t="str">
        <f>IF(K$34="","",INDEX('[1]第２表（年）'!$Y20:$AP$50,MATCH($A41,'[1]第２表（年）'!$X20:$X$50,0),'[1]第２表（年）'!AF$6))</f>
        <v>x</v>
      </c>
      <c r="L41" s="43">
        <f>IF(L$34="","",INDEX('[1]第２表（年）'!$Y20:$AP$50,MATCH($A41,'[1]第２表（年）'!$X20:$X$50,0),'[1]第２表（年）'!AG$6))</f>
        <v>121.9</v>
      </c>
      <c r="M41" s="43">
        <f>IF(M$34="","",INDEX('[1]第２表（年）'!$Y20:$AP$50,MATCH($A41,'[1]第２表（年）'!$X20:$X$50,0),'[1]第２表（年）'!AH$6))</f>
        <v>124.4</v>
      </c>
      <c r="N41" s="43">
        <f>IF(N$34="","",INDEX('[1]第２表（年）'!$Y20:$AP$50,MATCH($A41,'[1]第２表（年）'!$X20:$X$50,0),'[1]第２表（年）'!AI$6))</f>
        <v>91.2</v>
      </c>
      <c r="O41" s="43">
        <f>IF(O$34="","",INDEX('[1]第２表（年）'!$Y20:$AP$50,MATCH($A41,'[1]第２表（年）'!$X20:$X$50,0),'[1]第２表（年）'!AJ$6))</f>
        <v>100.9</v>
      </c>
      <c r="P41" s="43">
        <f>IF(P$34="","",INDEX('[1]第２表（年）'!$Y20:$AP$50,MATCH($A41,'[1]第２表（年）'!$X20:$X$50,0),'[1]第２表（年）'!AK$6))</f>
        <v>118.1</v>
      </c>
      <c r="Q41" s="43">
        <f>IF(Q$34="","",INDEX('[1]第２表（年）'!$Y20:$AP$50,MATCH($A41,'[1]第２表（年）'!$X20:$X$50,0),'[1]第２表（年）'!AL$6))</f>
        <v>86.7</v>
      </c>
      <c r="R41" s="43">
        <f>IF(R$34="","",INDEX('[1]第２表（年）'!$Y20:$AP$50,MATCH($A41,'[1]第２表（年）'!$X20:$X$50,0),'[1]第２表（年）'!AM$6))</f>
        <v>91</v>
      </c>
      <c r="S41" s="43">
        <f>IF(S$34="","",INDEX('[1]第２表（年）'!$Y20:$AP$50,MATCH($A41,'[1]第２表（年）'!$X20:$X$50,0),'[1]第２表（年）'!AN$6))</f>
        <v>91.4</v>
      </c>
      <c r="T41" s="43">
        <f>IF(T$34="","",INDEX('[1]第２表（年）'!$Y20:$AP$50,MATCH($A41,'[1]第２表（年）'!$X20:$X$50,0),'[1]第２表（年）'!AO$6))</f>
        <v>95.8</v>
      </c>
      <c r="U41" s="43">
        <f>IF(U$34="","",INDEX('[1]第２表（年）'!$Y20:$AP$50,MATCH($A41,'[1]第２表（年）'!$X20:$X$50,0),'[1]第２表（年）'!AP$6))</f>
        <v>95.6</v>
      </c>
    </row>
    <row r="42" spans="1:21" ht="30" customHeight="1" x14ac:dyDescent="0.45">
      <c r="A42" s="40" t="str">
        <f>+[2]第１表!A42</f>
        <v>53</v>
      </c>
      <c r="B42" s="54" t="str">
        <f>[2]第１表!B42</f>
        <v>令和５年</v>
      </c>
      <c r="C42" s="301" t="str">
        <f>+[2]第１表!C42</f>
        <v>３月</v>
      </c>
      <c r="D42" s="45">
        <f>IF(D$34="","",INDEX('[1]第２表（月）'!$Y$160:$AP$300,MATCH($A42,'[1]第２表（月）'!$V$160:$V$300,0),'[1]第２表（月）'!Y$6))</f>
        <v>84.5</v>
      </c>
      <c r="E42" s="32">
        <f>IF(E$34="","",INDEX('[1]第２表（月）'!$Y$160:$AP$300,MATCH($A42,'[1]第２表（月）'!$V$160:$V$300,0),'[1]第２表（月）'!Z$6))</f>
        <v>71.599999999999994</v>
      </c>
      <c r="F42" s="32">
        <f>IF(F$34="","",INDEX('[1]第２表（月）'!$Y$160:$AP$300,MATCH($A42,'[1]第２表（月）'!$V$160:$V$300,0),'[1]第２表（月）'!AA$6))</f>
        <v>93.9</v>
      </c>
      <c r="G42" s="32">
        <f>IF(G$34="","",INDEX('[1]第２表（月）'!$Y$160:$AP$300,MATCH($A42,'[1]第２表（月）'!$V$160:$V$300,0),'[1]第２表（月）'!AB$6))</f>
        <v>93.8</v>
      </c>
      <c r="H42" s="32">
        <f>IF(H$34="","",INDEX('[1]第２表（月）'!$Y$160:$AP$300,MATCH($A42,'[1]第２表（月）'!$V$160:$V$300,0),'[1]第２表（月）'!AC$6))</f>
        <v>137.19999999999999</v>
      </c>
      <c r="I42" s="32">
        <f>IF(I$34="","",INDEX('[1]第２表（月）'!$Y$160:$AP$300,MATCH($A42,'[1]第２表（月）'!$V$160:$V$300,0),'[1]第２表（月）'!AD$6))</f>
        <v>80.3</v>
      </c>
      <c r="J42" s="32">
        <f>IF(J$34="","",INDEX('[1]第２表（月）'!$Y$160:$AP$300,MATCH($A42,'[1]第２表（月）'!$V$160:$V$300,0),'[1]第２表（月）'!AE$6))</f>
        <v>84.4</v>
      </c>
      <c r="K42" s="32">
        <f>IF(K$34="","",INDEX('[1]第２表（月）'!$Y$160:$AP$300,MATCH($A42,'[1]第２表（月）'!$V$160:$V$300,0),'[1]第２表（月）'!AF$6))</f>
        <v>95.8</v>
      </c>
      <c r="L42" s="32">
        <f>IF(L$34="","",INDEX('[1]第２表（月）'!$Y$160:$AP$300,MATCH($A42,'[1]第２表（月）'!$V$160:$V$300,0),'[1]第２表（月）'!AG$6))</f>
        <v>86.7</v>
      </c>
      <c r="M42" s="32">
        <f>IF(M$34="","",INDEX('[1]第２表（月）'!$Y$160:$AP$300,MATCH($A42,'[1]第２表（月）'!$V$160:$V$300,0),'[1]第２表（月）'!AH$6))</f>
        <v>95.6</v>
      </c>
      <c r="N42" s="32">
        <f>IF(N$34="","",INDEX('[1]第２表（月）'!$Y$160:$AP$300,MATCH($A42,'[1]第２表（月）'!$V$160:$V$300,0),'[1]第２表（月）'!AI$6))</f>
        <v>94.6</v>
      </c>
      <c r="O42" s="32">
        <f>IF(O$34="","",INDEX('[1]第２表（月）'!$Y$160:$AP$300,MATCH($A42,'[1]第２表（月）'!$V$160:$V$300,0),'[1]第２表（月）'!AJ$6))</f>
        <v>89</v>
      </c>
      <c r="P42" s="32">
        <f>IF(P$34="","",INDEX('[1]第２表（月）'!$Y$160:$AP$300,MATCH($A42,'[1]第２表（月）'!$V$160:$V$300,0),'[1]第２表（月）'!AK$6))</f>
        <v>91.5</v>
      </c>
      <c r="Q42" s="32">
        <f>IF(Q$34="","",INDEX('[1]第２表（月）'!$Y$160:$AP$300,MATCH($A42,'[1]第２表（月）'!$V$160:$V$300,0),'[1]第２表（月）'!AL$6))</f>
        <v>73.099999999999994</v>
      </c>
      <c r="R42" s="32">
        <f>IF(R$34="","",INDEX('[1]第２表（月）'!$Y$160:$AP$300,MATCH($A42,'[1]第２表（月）'!$V$160:$V$300,0),'[1]第２表（月）'!AM$6))</f>
        <v>71.3</v>
      </c>
      <c r="S42" s="32">
        <f>IF(S$34="","",INDEX('[1]第２表（月）'!$Y$160:$AP$300,MATCH($A42,'[1]第２表（月）'!$V$160:$V$300,0),'[1]第２表（月）'!AN$6))</f>
        <v>89.4</v>
      </c>
      <c r="T42" s="32">
        <f>IF(T$34="","",INDEX('[1]第２表（月）'!$Y$160:$AP$300,MATCH($A42,'[1]第２表（月）'!$V$160:$V$300,0),'[1]第２表（月）'!AO$6))</f>
        <v>96</v>
      </c>
      <c r="U42" s="32">
        <f>IF(U$34="","",INDEX('[1]第２表（月）'!$Y$160:$AP$300,MATCH($A42,'[1]第２表（月）'!$V$160:$V$300,0),'[1]第２表（月）'!AP$6))</f>
        <v>95.5</v>
      </c>
    </row>
    <row r="43" spans="1:21" ht="30" customHeight="1" x14ac:dyDescent="0.45">
      <c r="A43" s="40" t="str">
        <f>+[2]第１表!A43</f>
        <v>54</v>
      </c>
      <c r="B43" s="55" t="str">
        <f>[2]第１表!B43</f>
        <v/>
      </c>
      <c r="C43" s="297" t="str">
        <f>+[2]第１表!C43</f>
        <v>４月</v>
      </c>
      <c r="D43" s="33">
        <f>IF(D$34="","",INDEX('[1]第２表（月）'!$Y$160:$AP$300,MATCH($A43,'[1]第２表（月）'!$V$160:$V$300,0),'[1]第２表（月）'!Y$6))</f>
        <v>81.2</v>
      </c>
      <c r="E43" s="33">
        <f>IF(E$34="","",INDEX('[1]第２表（月）'!$Y$160:$AP$300,MATCH($A43,'[1]第２表（月）'!$V$160:$V$300,0),'[1]第２表（月）'!Z$6))</f>
        <v>58.9</v>
      </c>
      <c r="F43" s="33">
        <f>IF(F$34="","",INDEX('[1]第２表（月）'!$Y$160:$AP$300,MATCH($A43,'[1]第２表（月）'!$V$160:$V$300,0),'[1]第２表（月）'!AA$6))</f>
        <v>88.8</v>
      </c>
      <c r="G43" s="33">
        <f>IF(G$34="","",INDEX('[1]第２表（月）'!$Y$160:$AP$300,MATCH($A43,'[1]第２表（月）'!$V$160:$V$300,0),'[1]第２表（月）'!AB$6))</f>
        <v>98.1</v>
      </c>
      <c r="H43" s="33">
        <f>IF(H$34="","",INDEX('[1]第２表（月）'!$Y$160:$AP$300,MATCH($A43,'[1]第２表（月）'!$V$160:$V$300,0),'[1]第２表（月）'!AC$6))</f>
        <v>115.3</v>
      </c>
      <c r="I43" s="33">
        <f>IF(I$34="","",INDEX('[1]第２表（月）'!$Y$160:$AP$300,MATCH($A43,'[1]第２表（月）'!$V$160:$V$300,0),'[1]第２表（月）'!AD$6))</f>
        <v>74</v>
      </c>
      <c r="J43" s="33">
        <f>IF(J$34="","",INDEX('[1]第２表（月）'!$Y$160:$AP$300,MATCH($A43,'[1]第２表（月）'!$V$160:$V$300,0),'[1]第２表（月）'!AE$6))</f>
        <v>78.8</v>
      </c>
      <c r="K43" s="33" t="str">
        <f>IF(K$34="","",INDEX('[1]第２表（月）'!$Y$160:$AP$300,MATCH($A43,'[1]第２表（月）'!$V$160:$V$300,0),'[1]第２表（月）'!AF$6))</f>
        <v>x</v>
      </c>
      <c r="L43" s="33">
        <f>IF(L$34="","",INDEX('[1]第２表（月）'!$Y$160:$AP$300,MATCH($A43,'[1]第２表（月）'!$V$160:$V$300,0),'[1]第２表（月）'!AG$6))</f>
        <v>95</v>
      </c>
      <c r="M43" s="33">
        <f>IF(M$34="","",INDEX('[1]第２表（月）'!$Y$160:$AP$300,MATCH($A43,'[1]第２表（月）'!$V$160:$V$300,0),'[1]第２表（月）'!AH$6))</f>
        <v>108.2</v>
      </c>
      <c r="N43" s="33">
        <f>IF(N$34="","",INDEX('[1]第２表（月）'!$Y$160:$AP$300,MATCH($A43,'[1]第２表（月）'!$V$160:$V$300,0),'[1]第２表（月）'!AI$6))</f>
        <v>91</v>
      </c>
      <c r="O43" s="33">
        <f>IF(O$34="","",INDEX('[1]第２表（月）'!$Y$160:$AP$300,MATCH($A43,'[1]第２表（月）'!$V$160:$V$300,0),'[1]第２表（月）'!AJ$6))</f>
        <v>90.5</v>
      </c>
      <c r="P43" s="33">
        <f>IF(P$34="","",INDEX('[1]第２表（月）'!$Y$160:$AP$300,MATCH($A43,'[1]第２表（月）'!$V$160:$V$300,0),'[1]第２表（月）'!AK$6))</f>
        <v>91.2</v>
      </c>
      <c r="Q43" s="33">
        <f>IF(Q$34="","",INDEX('[1]第２表（月）'!$Y$160:$AP$300,MATCH($A43,'[1]第２表（月）'!$V$160:$V$300,0),'[1]第２表（月）'!AL$6))</f>
        <v>72.3</v>
      </c>
      <c r="R43" s="33">
        <f>IF(R$34="","",INDEX('[1]第２表（月）'!$Y$160:$AP$300,MATCH($A43,'[1]第２表（月）'!$V$160:$V$300,0),'[1]第２表（月）'!AM$6))</f>
        <v>71.3</v>
      </c>
      <c r="S43" s="33">
        <f>IF(S$34="","",INDEX('[1]第２表（月）'!$Y$160:$AP$300,MATCH($A43,'[1]第２表（月）'!$V$160:$V$300,0),'[1]第２表（月）'!AN$6))</f>
        <v>84.7</v>
      </c>
      <c r="T43" s="33">
        <f>IF(T$34="","",INDEX('[1]第２表（月）'!$Y$160:$AP$300,MATCH($A43,'[1]第２表（月）'!$V$160:$V$300,0),'[1]第２表（月）'!AO$6))</f>
        <v>96.5</v>
      </c>
      <c r="U43" s="33">
        <f>IF(U$34="","",INDEX('[1]第２表（月）'!$Y$160:$AP$300,MATCH($A43,'[1]第２表（月）'!$V$160:$V$300,0),'[1]第２表（月）'!AP$6))</f>
        <v>95.8</v>
      </c>
    </row>
    <row r="44" spans="1:21" ht="30" customHeight="1" x14ac:dyDescent="0.45">
      <c r="A44" s="40" t="str">
        <f>+[2]第１表!A44</f>
        <v>55</v>
      </c>
      <c r="B44" s="55" t="str">
        <f>[2]第１表!B44</f>
        <v/>
      </c>
      <c r="C44" s="297" t="str">
        <f>+[2]第１表!C44</f>
        <v>５月</v>
      </c>
      <c r="D44" s="33">
        <f>IF(D$34="","",INDEX('[1]第２表（月）'!$Y$160:$AP$300,MATCH($A44,'[1]第２表（月）'!$V$160:$V$300,0),'[1]第２表（月）'!Y$6))</f>
        <v>81.599999999999994</v>
      </c>
      <c r="E44" s="33">
        <f>IF(E$34="","",INDEX('[1]第２表（月）'!$Y$160:$AP$300,MATCH($A44,'[1]第２表（月）'!$V$160:$V$300,0),'[1]第２表（月）'!Z$6))</f>
        <v>57.9</v>
      </c>
      <c r="F44" s="33">
        <f>IF(F$34="","",INDEX('[1]第２表（月）'!$Y$160:$AP$300,MATCH($A44,'[1]第２表（月）'!$V$160:$V$300,0),'[1]第２表（月）'!AA$6))</f>
        <v>87.8</v>
      </c>
      <c r="G44" s="33">
        <f>IF(G$34="","",INDEX('[1]第２表（月）'!$Y$160:$AP$300,MATCH($A44,'[1]第２表（月）'!$V$160:$V$300,0),'[1]第２表（月）'!AB$6))</f>
        <v>94.1</v>
      </c>
      <c r="H44" s="33">
        <f>IF(H$34="","",INDEX('[1]第２表（月）'!$Y$160:$AP$300,MATCH($A44,'[1]第２表（月）'!$V$160:$V$300,0),'[1]第２表（月）'!AC$6))</f>
        <v>115.8</v>
      </c>
      <c r="I44" s="33">
        <f>IF(I$34="","",INDEX('[1]第２表（月）'!$Y$160:$AP$300,MATCH($A44,'[1]第２表（月）'!$V$160:$V$300,0),'[1]第２表（月）'!AD$6))</f>
        <v>90.6</v>
      </c>
      <c r="J44" s="33">
        <f>IF(J$34="","",INDEX('[1]第２表（月）'!$Y$160:$AP$300,MATCH($A44,'[1]第２表（月）'!$V$160:$V$300,0),'[1]第２表（月）'!AE$6))</f>
        <v>81.400000000000006</v>
      </c>
      <c r="K44" s="33" t="str">
        <f>IF(K$34="","",INDEX('[1]第２表（月）'!$Y$160:$AP$300,MATCH($A44,'[1]第２表（月）'!$V$160:$V$300,0),'[1]第２表（月）'!AF$6))</f>
        <v>x</v>
      </c>
      <c r="L44" s="33">
        <f>IF(L$34="","",INDEX('[1]第２表（月）'!$Y$160:$AP$300,MATCH($A44,'[1]第２表（月）'!$V$160:$V$300,0),'[1]第２表（月）'!AG$6))</f>
        <v>124.1</v>
      </c>
      <c r="M44" s="33">
        <f>IF(M$34="","",INDEX('[1]第２表（月）'!$Y$160:$AP$300,MATCH($A44,'[1]第２表（月）'!$V$160:$V$300,0),'[1]第２表（月）'!AH$6))</f>
        <v>92.4</v>
      </c>
      <c r="N44" s="33">
        <f>IF(N$34="","",INDEX('[1]第２表（月）'!$Y$160:$AP$300,MATCH($A44,'[1]第２表（月）'!$V$160:$V$300,0),'[1]第２表（月）'!AI$6))</f>
        <v>91.3</v>
      </c>
      <c r="O44" s="33">
        <f>IF(O$34="","",INDEX('[1]第２表（月）'!$Y$160:$AP$300,MATCH($A44,'[1]第２表（月）'!$V$160:$V$300,0),'[1]第２表（月）'!AJ$6))</f>
        <v>91.2</v>
      </c>
      <c r="P44" s="33">
        <f>IF(P$34="","",INDEX('[1]第２表（月）'!$Y$160:$AP$300,MATCH($A44,'[1]第２表（月）'!$V$160:$V$300,0),'[1]第２表（月）'!AK$6))</f>
        <v>91.6</v>
      </c>
      <c r="Q44" s="33">
        <f>IF(Q$34="","",INDEX('[1]第２表（月）'!$Y$160:$AP$300,MATCH($A44,'[1]第２表（月）'!$V$160:$V$300,0),'[1]第２表（月）'!AL$6))</f>
        <v>70.3</v>
      </c>
      <c r="R44" s="33">
        <f>IF(R$34="","",INDEX('[1]第２表（月）'!$Y$160:$AP$300,MATCH($A44,'[1]第２表（月）'!$V$160:$V$300,0),'[1]第２表（月）'!AM$6))</f>
        <v>71.7</v>
      </c>
      <c r="S44" s="33">
        <f>IF(S$34="","",INDEX('[1]第２表（月）'!$Y$160:$AP$300,MATCH($A44,'[1]第２表（月）'!$V$160:$V$300,0),'[1]第２表（月）'!AN$6))</f>
        <v>84</v>
      </c>
      <c r="T44" s="33">
        <f>IF(T$34="","",INDEX('[1]第２表（月）'!$Y$160:$AP$300,MATCH($A44,'[1]第２表（月）'!$V$160:$V$300,0),'[1]第２表（月）'!AO$6))</f>
        <v>95.4</v>
      </c>
      <c r="U44" s="33">
        <f>IF(U$34="","",INDEX('[1]第２表（月）'!$Y$160:$AP$300,MATCH($A44,'[1]第２表（月）'!$V$160:$V$300,0),'[1]第２表（月）'!AP$6))</f>
        <v>95.1</v>
      </c>
    </row>
    <row r="45" spans="1:21" ht="30" customHeight="1" x14ac:dyDescent="0.45">
      <c r="A45" s="40" t="str">
        <f>+[2]第１表!A45</f>
        <v>56</v>
      </c>
      <c r="B45" s="55" t="str">
        <f>[2]第１表!B45</f>
        <v/>
      </c>
      <c r="C45" s="297" t="str">
        <f>+[2]第１表!C45</f>
        <v>６月</v>
      </c>
      <c r="D45" s="33">
        <f>IF(D$34="","",INDEX('[1]第２表（月）'!$Y$160:$AP$300,MATCH($A45,'[1]第２表（月）'!$V$160:$V$300,0),'[1]第２表（月）'!Y$6))</f>
        <v>148</v>
      </c>
      <c r="E45" s="33">
        <f>IF(E$34="","",INDEX('[1]第２表（月）'!$Y$160:$AP$300,MATCH($A45,'[1]第２表（月）'!$V$160:$V$300,0),'[1]第２表（月）'!Z$6))</f>
        <v>105</v>
      </c>
      <c r="F45" s="33">
        <f>IF(F$34="","",INDEX('[1]第２表（月）'!$Y$160:$AP$300,MATCH($A45,'[1]第２表（月）'!$V$160:$V$300,0),'[1]第２表（月）'!AA$6))</f>
        <v>150.19999999999999</v>
      </c>
      <c r="G45" s="33">
        <f>IF(G$34="","",INDEX('[1]第２表（月）'!$Y$160:$AP$300,MATCH($A45,'[1]第２表（月）'!$V$160:$V$300,0),'[1]第２表（月）'!AB$6))</f>
        <v>237.8</v>
      </c>
      <c r="H45" s="33">
        <f>IF(H$34="","",INDEX('[1]第２表（月）'!$Y$160:$AP$300,MATCH($A45,'[1]第２表（月）'!$V$160:$V$300,0),'[1]第２表（月）'!AC$6))</f>
        <v>271.39999999999998</v>
      </c>
      <c r="I45" s="33">
        <f>IF(I$34="","",INDEX('[1]第２表（月）'!$Y$160:$AP$300,MATCH($A45,'[1]第２表（月）'!$V$160:$V$300,0),'[1]第２表（月）'!AD$6))</f>
        <v>80.2</v>
      </c>
      <c r="J45" s="33">
        <f>IF(J$34="","",INDEX('[1]第２表（月）'!$Y$160:$AP$300,MATCH($A45,'[1]第２表（月）'!$V$160:$V$300,0),'[1]第２表（月）'!AE$6))</f>
        <v>80.8</v>
      </c>
      <c r="K45" s="33">
        <f>IF(K$34="","",INDEX('[1]第２表（月）'!$Y$160:$AP$300,MATCH($A45,'[1]第２表（月）'!$V$160:$V$300,0),'[1]第２表（月）'!AF$6))</f>
        <v>199.2</v>
      </c>
      <c r="L45" s="33">
        <f>IF(L$34="","",INDEX('[1]第２表（月）'!$Y$160:$AP$300,MATCH($A45,'[1]第２表（月）'!$V$160:$V$300,0),'[1]第２表（月）'!AG$6))</f>
        <v>134.4</v>
      </c>
      <c r="M45" s="33">
        <f>IF(M$34="","",INDEX('[1]第２表（月）'!$Y$160:$AP$300,MATCH($A45,'[1]第２表（月）'!$V$160:$V$300,0),'[1]第２表（月）'!AH$6))</f>
        <v>274.2</v>
      </c>
      <c r="N45" s="33">
        <f>IF(N$34="","",INDEX('[1]第２表（月）'!$Y$160:$AP$300,MATCH($A45,'[1]第２表（月）'!$V$160:$V$300,0),'[1]第２表（月）'!AI$6))</f>
        <v>90</v>
      </c>
      <c r="O45" s="33">
        <f>IF(O$34="","",INDEX('[1]第２表（月）'!$Y$160:$AP$300,MATCH($A45,'[1]第２表（月）'!$V$160:$V$300,0),'[1]第２表（月）'!AJ$6))</f>
        <v>163.9</v>
      </c>
      <c r="P45" s="33">
        <f>IF(P$34="","",INDEX('[1]第２表（月）'!$Y$160:$AP$300,MATCH($A45,'[1]第２表（月）'!$V$160:$V$300,0),'[1]第２表（月）'!AK$6))</f>
        <v>246</v>
      </c>
      <c r="Q45" s="33">
        <f>IF(Q$34="","",INDEX('[1]第２表（月）'!$Y$160:$AP$300,MATCH($A45,'[1]第２表（月）'!$V$160:$V$300,0),'[1]第２表（月）'!AL$6))</f>
        <v>145.6</v>
      </c>
      <c r="R45" s="33">
        <f>IF(R$34="","",INDEX('[1]第２表（月）'!$Y$160:$AP$300,MATCH($A45,'[1]第２表（月）'!$V$160:$V$300,0),'[1]第２表（月）'!AM$6))</f>
        <v>118.3</v>
      </c>
      <c r="S45" s="33">
        <f>IF(S$34="","",INDEX('[1]第２表（月）'!$Y$160:$AP$300,MATCH($A45,'[1]第２表（月）'!$V$160:$V$300,0),'[1]第２表（月）'!AN$6))</f>
        <v>103.5</v>
      </c>
      <c r="T45" s="33">
        <f>IF(T$34="","",INDEX('[1]第２表（月）'!$Y$160:$AP$300,MATCH($A45,'[1]第２表（月）'!$V$160:$V$300,0),'[1]第２表（月）'!AO$6))</f>
        <v>97</v>
      </c>
      <c r="U45" s="33">
        <f>IF(U$34="","",INDEX('[1]第２表（月）'!$Y$160:$AP$300,MATCH($A45,'[1]第２表（月）'!$V$160:$V$300,0),'[1]第２表（月）'!AP$6))</f>
        <v>97</v>
      </c>
    </row>
    <row r="46" spans="1:21" ht="30" customHeight="1" x14ac:dyDescent="0.45">
      <c r="A46" s="40" t="str">
        <f>+[2]第１表!A46</f>
        <v>57</v>
      </c>
      <c r="B46" s="55" t="str">
        <f>[2]第１表!B46</f>
        <v/>
      </c>
      <c r="C46" s="297" t="str">
        <f>+[2]第１表!C46</f>
        <v>７月</v>
      </c>
      <c r="D46" s="33">
        <f>IF(D$34="","",INDEX('[1]第２表（月）'!$Y$160:$AP$300,MATCH($A46,'[1]第２表（月）'!$V$160:$V$300,0),'[1]第２表（月）'!Y$6))</f>
        <v>98.2</v>
      </c>
      <c r="E46" s="33">
        <f>IF(E$34="","",INDEX('[1]第２表（月）'!$Y$160:$AP$300,MATCH($A46,'[1]第２表（月）'!$V$160:$V$300,0),'[1]第２表（月）'!Z$6))</f>
        <v>63.7</v>
      </c>
      <c r="F46" s="33">
        <f>IF(F$34="","",INDEX('[1]第２表（月）'!$Y$160:$AP$300,MATCH($A46,'[1]第２表（月）'!$V$160:$V$300,0),'[1]第２表（月）'!AA$6))</f>
        <v>115.2</v>
      </c>
      <c r="G46" s="33">
        <f>IF(G$34="","",INDEX('[1]第２表（月）'!$Y$160:$AP$300,MATCH($A46,'[1]第２表（月）'!$V$160:$V$300,0),'[1]第２表（月）'!AB$6))</f>
        <v>90.5</v>
      </c>
      <c r="H46" s="33">
        <f>IF(H$34="","",INDEX('[1]第２表（月）'!$Y$160:$AP$300,MATCH($A46,'[1]第２表（月）'!$V$160:$V$300,0),'[1]第２表（月）'!AC$6))</f>
        <v>147.6</v>
      </c>
      <c r="I46" s="33">
        <f>IF(I$34="","",INDEX('[1]第２表（月）'!$Y$160:$AP$300,MATCH($A46,'[1]第２表（月）'!$V$160:$V$300,0),'[1]第２表（月）'!AD$6))</f>
        <v>102.4</v>
      </c>
      <c r="J46" s="33">
        <f>IF(J$34="","",INDEX('[1]第２表（月）'!$Y$160:$AP$300,MATCH($A46,'[1]第２表（月）'!$V$160:$V$300,0),'[1]第２表（月）'!AE$6))</f>
        <v>127.3</v>
      </c>
      <c r="K46" s="33" t="str">
        <f>IF(K$34="","",INDEX('[1]第２表（月）'!$Y$160:$AP$300,MATCH($A46,'[1]第２表（月）'!$V$160:$V$300,0),'[1]第２表（月）'!AF$6))</f>
        <v>x</v>
      </c>
      <c r="L46" s="33">
        <f>IF(L$34="","",INDEX('[1]第２表（月）'!$Y$160:$AP$300,MATCH($A46,'[1]第２表（月）'!$V$160:$V$300,0),'[1]第２表（月）'!AG$6))</f>
        <v>165.7</v>
      </c>
      <c r="M46" s="33">
        <f>IF(M$34="","",INDEX('[1]第２表（月）'!$Y$160:$AP$300,MATCH($A46,'[1]第２表（月）'!$V$160:$V$300,0),'[1]第２表（月）'!AH$6))</f>
        <v>93.7</v>
      </c>
      <c r="N46" s="33">
        <f>IF(N$34="","",INDEX('[1]第２表（月）'!$Y$160:$AP$300,MATCH($A46,'[1]第２表（月）'!$V$160:$V$300,0),'[1]第２表（月）'!AI$6))</f>
        <v>99.1</v>
      </c>
      <c r="O46" s="33">
        <f>IF(O$34="","",INDEX('[1]第２表（月）'!$Y$160:$AP$300,MATCH($A46,'[1]第２表（月）'!$V$160:$V$300,0),'[1]第２表（月）'!AJ$6))</f>
        <v>90</v>
      </c>
      <c r="P46" s="33">
        <f>IF(P$34="","",INDEX('[1]第２表（月）'!$Y$160:$AP$300,MATCH($A46,'[1]第２表（月）'!$V$160:$V$300,0),'[1]第２表（月）'!AK$6))</f>
        <v>92.9</v>
      </c>
      <c r="Q46" s="33">
        <f>IF(Q$34="","",INDEX('[1]第２表（月）'!$Y$160:$AP$300,MATCH($A46,'[1]第２表（月）'!$V$160:$V$300,0),'[1]第２表（月）'!AL$6))</f>
        <v>81.900000000000006</v>
      </c>
      <c r="R46" s="33">
        <f>IF(R$34="","",INDEX('[1]第２表（月）'!$Y$160:$AP$300,MATCH($A46,'[1]第２表（月）'!$V$160:$V$300,0),'[1]第２表（月）'!AM$6))</f>
        <v>135.5</v>
      </c>
      <c r="S46" s="33">
        <f>IF(S$34="","",INDEX('[1]第２表（月）'!$Y$160:$AP$300,MATCH($A46,'[1]第２表（月）'!$V$160:$V$300,0),'[1]第２表（月）'!AN$6))</f>
        <v>97.3</v>
      </c>
      <c r="T46" s="33">
        <f>IF(T$34="","",INDEX('[1]第２表（月）'!$Y$160:$AP$300,MATCH($A46,'[1]第２表（月）'!$V$160:$V$300,0),'[1]第２表（月）'!AO$6))</f>
        <v>94.9</v>
      </c>
      <c r="U46" s="33">
        <f>IF(U$34="","",INDEX('[1]第２表（月）'!$Y$160:$AP$300,MATCH($A46,'[1]第２表（月）'!$V$160:$V$300,0),'[1]第２表（月）'!AP$6))</f>
        <v>94.6</v>
      </c>
    </row>
    <row r="47" spans="1:21" ht="30" customHeight="1" x14ac:dyDescent="0.45">
      <c r="A47" s="40" t="str">
        <f>+[2]第１表!A47</f>
        <v>58</v>
      </c>
      <c r="B47" s="55" t="str">
        <f>[2]第１表!B47</f>
        <v/>
      </c>
      <c r="C47" s="297" t="str">
        <f>+[2]第１表!C47</f>
        <v>８月</v>
      </c>
      <c r="D47" s="33">
        <f>IF(D$34="","",INDEX('[1]第２表（月）'!$Y$160:$AP$300,MATCH($A47,'[1]第２表（月）'!$V$160:$V$300,0),'[1]第２表（月）'!Y$6))</f>
        <v>84.2</v>
      </c>
      <c r="E47" s="33">
        <f>IF(E$34="","",INDEX('[1]第２表（月）'!$Y$160:$AP$300,MATCH($A47,'[1]第２表（月）'!$V$160:$V$300,0),'[1]第２表（月）'!Z$6))</f>
        <v>80.400000000000006</v>
      </c>
      <c r="F47" s="33">
        <f>IF(F$34="","",INDEX('[1]第２表（月）'!$Y$160:$AP$300,MATCH($A47,'[1]第２表（月）'!$V$160:$V$300,0),'[1]第２表（月）'!AA$6))</f>
        <v>95.2</v>
      </c>
      <c r="G47" s="33">
        <f>IF(G$34="","",INDEX('[1]第２表（月）'!$Y$160:$AP$300,MATCH($A47,'[1]第２表（月）'!$V$160:$V$300,0),'[1]第２表（月）'!AB$6))</f>
        <v>101.1</v>
      </c>
      <c r="H47" s="33">
        <f>IF(H$34="","",INDEX('[1]第２表（月）'!$Y$160:$AP$300,MATCH($A47,'[1]第２表（月）'!$V$160:$V$300,0),'[1]第２表（月）'!AC$6))</f>
        <v>112.5</v>
      </c>
      <c r="I47" s="33">
        <f>IF(I$34="","",INDEX('[1]第２表（月）'!$Y$160:$AP$300,MATCH($A47,'[1]第２表（月）'!$V$160:$V$300,0),'[1]第２表（月）'!AD$6))</f>
        <v>77.5</v>
      </c>
      <c r="J47" s="33">
        <f>IF(J$34="","",INDEX('[1]第２表（月）'!$Y$160:$AP$300,MATCH($A47,'[1]第２表（月）'!$V$160:$V$300,0),'[1]第２表（月）'!AE$6))</f>
        <v>77.2</v>
      </c>
      <c r="K47" s="33" t="str">
        <f>IF(K$34="","",INDEX('[1]第２表（月）'!$Y$160:$AP$300,MATCH($A47,'[1]第２表（月）'!$V$160:$V$300,0),'[1]第２表（月）'!AF$6))</f>
        <v>x</v>
      </c>
      <c r="L47" s="33">
        <f>IF(L$34="","",INDEX('[1]第２表（月）'!$Y$160:$AP$300,MATCH($A47,'[1]第２表（月）'!$V$160:$V$300,0),'[1]第２表（月）'!AG$6))</f>
        <v>103.5</v>
      </c>
      <c r="M47" s="33">
        <f>IF(M$34="","",INDEX('[1]第２表（月）'!$Y$160:$AP$300,MATCH($A47,'[1]第２表（月）'!$V$160:$V$300,0),'[1]第２表（月）'!AH$6))</f>
        <v>106.7</v>
      </c>
      <c r="N47" s="33">
        <f>IF(N$34="","",INDEX('[1]第２表（月）'!$Y$160:$AP$300,MATCH($A47,'[1]第２表（月）'!$V$160:$V$300,0),'[1]第２表（月）'!AI$6))</f>
        <v>89.9</v>
      </c>
      <c r="O47" s="33">
        <f>IF(O$34="","",INDEX('[1]第２表（月）'!$Y$160:$AP$300,MATCH($A47,'[1]第２表（月）'!$V$160:$V$300,0),'[1]第２表（月）'!AJ$6))</f>
        <v>87.9</v>
      </c>
      <c r="P47" s="33">
        <f>IF(P$34="","",INDEX('[1]第２表（月）'!$Y$160:$AP$300,MATCH($A47,'[1]第２表（月）'!$V$160:$V$300,0),'[1]第２表（月）'!AK$6))</f>
        <v>84.8</v>
      </c>
      <c r="Q47" s="33">
        <f>IF(Q$34="","",INDEX('[1]第２表（月）'!$Y$160:$AP$300,MATCH($A47,'[1]第２表（月）'!$V$160:$V$300,0),'[1]第２表（月）'!AL$6))</f>
        <v>75.400000000000006</v>
      </c>
      <c r="R47" s="33">
        <f>IF(R$34="","",INDEX('[1]第２表（月）'!$Y$160:$AP$300,MATCH($A47,'[1]第２表（月）'!$V$160:$V$300,0),'[1]第２表（月）'!AM$6))</f>
        <v>69.2</v>
      </c>
      <c r="S47" s="33">
        <f>IF(S$34="","",INDEX('[1]第２表（月）'!$Y$160:$AP$300,MATCH($A47,'[1]第２表（月）'!$V$160:$V$300,0),'[1]第２表（月）'!AN$6))</f>
        <v>90.6</v>
      </c>
      <c r="T47" s="33">
        <f>IF(T$34="","",INDEX('[1]第２表（月）'!$Y$160:$AP$300,MATCH($A47,'[1]第２表（月）'!$V$160:$V$300,0),'[1]第２表（月）'!AO$6))</f>
        <v>95.1</v>
      </c>
      <c r="U47" s="33">
        <f>IF(U$34="","",INDEX('[1]第２表（月）'!$Y$160:$AP$300,MATCH($A47,'[1]第２表（月）'!$V$160:$V$300,0),'[1]第２表（月）'!AP$6))</f>
        <v>95.1</v>
      </c>
    </row>
    <row r="48" spans="1:21" ht="30" customHeight="1" x14ac:dyDescent="0.45">
      <c r="A48" s="40" t="str">
        <f>+[2]第１表!A48</f>
        <v>59</v>
      </c>
      <c r="B48" s="55" t="str">
        <f>[2]第１表!B48</f>
        <v/>
      </c>
      <c r="C48" s="297" t="str">
        <f>+[2]第１表!C48</f>
        <v>９月</v>
      </c>
      <c r="D48" s="33">
        <f>IF(D$34="","",INDEX('[1]第２表（月）'!$Y$160:$AP$300,MATCH($A48,'[1]第２表（月）'!$V$160:$V$300,0),'[1]第２表（月）'!Y$6))</f>
        <v>79.599999999999994</v>
      </c>
      <c r="E48" s="33">
        <f>IF(E$34="","",INDEX('[1]第２表（月）'!$Y$160:$AP$300,MATCH($A48,'[1]第２表（月）'!$V$160:$V$300,0),'[1]第２表（月）'!Z$6))</f>
        <v>58.4</v>
      </c>
      <c r="F48" s="33">
        <f>IF(F$34="","",INDEX('[1]第２表（月）'!$Y$160:$AP$300,MATCH($A48,'[1]第２表（月）'!$V$160:$V$300,0),'[1]第２表（月）'!AA$6))</f>
        <v>85.6</v>
      </c>
      <c r="G48" s="33">
        <f>IF(G$34="","",INDEX('[1]第２表（月）'!$Y$160:$AP$300,MATCH($A48,'[1]第２表（月）'!$V$160:$V$300,0),'[1]第２表（月）'!AB$6))</f>
        <v>100.8</v>
      </c>
      <c r="H48" s="33">
        <f>IF(H$34="","",INDEX('[1]第２表（月）'!$Y$160:$AP$300,MATCH($A48,'[1]第２表（月）'!$V$160:$V$300,0),'[1]第２表（月）'!AC$6))</f>
        <v>124.3</v>
      </c>
      <c r="I48" s="33">
        <f>IF(I$34="","",INDEX('[1]第２表（月）'!$Y$160:$AP$300,MATCH($A48,'[1]第２表（月）'!$V$160:$V$300,0),'[1]第２表（月）'!AD$6))</f>
        <v>74.5</v>
      </c>
      <c r="J48" s="33">
        <f>IF(J$34="","",INDEX('[1]第２表（月）'!$Y$160:$AP$300,MATCH($A48,'[1]第２表（月）'!$V$160:$V$300,0),'[1]第２表（月）'!AE$6))</f>
        <v>74.3</v>
      </c>
      <c r="K48" s="33">
        <f>IF(K$34="","",INDEX('[1]第２表（月）'!$Y$160:$AP$300,MATCH($A48,'[1]第２表（月）'!$V$160:$V$300,0),'[1]第２表（月）'!AF$6))</f>
        <v>99.1</v>
      </c>
      <c r="L48" s="33">
        <f>IF(L$34="","",INDEX('[1]第２表（月）'!$Y$160:$AP$300,MATCH($A48,'[1]第２表（月）'!$V$160:$V$300,0),'[1]第２表（月）'!AG$6))</f>
        <v>102.2</v>
      </c>
      <c r="M48" s="33">
        <f>IF(M$34="","",INDEX('[1]第２表（月）'!$Y$160:$AP$300,MATCH($A48,'[1]第２表（月）'!$V$160:$V$300,0),'[1]第２表（月）'!AH$6))</f>
        <v>98.7</v>
      </c>
      <c r="N48" s="33">
        <f>IF(N$34="","",INDEX('[1]第２表（月）'!$Y$160:$AP$300,MATCH($A48,'[1]第２表（月）'!$V$160:$V$300,0),'[1]第２表（月）'!AI$6))</f>
        <v>84</v>
      </c>
      <c r="O48" s="33">
        <f>IF(O$34="","",INDEX('[1]第２表（月）'!$Y$160:$AP$300,MATCH($A48,'[1]第２表（月）'!$V$160:$V$300,0),'[1]第２表（月）'!AJ$6))</f>
        <v>88.1</v>
      </c>
      <c r="P48" s="33">
        <f>IF(P$34="","",INDEX('[1]第２表（月）'!$Y$160:$AP$300,MATCH($A48,'[1]第２表（月）'!$V$160:$V$300,0),'[1]第２表（月）'!AK$6))</f>
        <v>87.9</v>
      </c>
      <c r="Q48" s="33">
        <f>IF(Q$34="","",INDEX('[1]第２表（月）'!$Y$160:$AP$300,MATCH($A48,'[1]第２表（月）'!$V$160:$V$300,0),'[1]第２表（月）'!AL$6))</f>
        <v>71.3</v>
      </c>
      <c r="R48" s="33">
        <f>IF(R$34="","",INDEX('[1]第２表（月）'!$Y$160:$AP$300,MATCH($A48,'[1]第２表（月）'!$V$160:$V$300,0),'[1]第２表（月）'!AM$6))</f>
        <v>69.099999999999994</v>
      </c>
      <c r="S48" s="33">
        <f>IF(S$34="","",INDEX('[1]第２表（月）'!$Y$160:$AP$300,MATCH($A48,'[1]第２表（月）'!$V$160:$V$300,0),'[1]第２表（月）'!AN$6))</f>
        <v>86.2</v>
      </c>
      <c r="T48" s="33">
        <f>IF(T$34="","",INDEX('[1]第２表（月）'!$Y$160:$AP$300,MATCH($A48,'[1]第２表（月）'!$V$160:$V$300,0),'[1]第２表（月）'!AO$6))</f>
        <v>94.7</v>
      </c>
      <c r="U48" s="33">
        <f>IF(U$34="","",INDEX('[1]第２表（月）'!$Y$160:$AP$300,MATCH($A48,'[1]第２表（月）'!$V$160:$V$300,0),'[1]第２表（月）'!AP$6))</f>
        <v>94.6</v>
      </c>
    </row>
    <row r="49" spans="1:21" ht="30" customHeight="1" x14ac:dyDescent="0.45">
      <c r="A49" s="40" t="str">
        <f>+[2]第１表!A49</f>
        <v>510</v>
      </c>
      <c r="B49" s="55" t="str">
        <f>[2]第１表!B49</f>
        <v/>
      </c>
      <c r="C49" s="297" t="str">
        <f>+[2]第１表!C49</f>
        <v>10月</v>
      </c>
      <c r="D49" s="33">
        <f>IF(D$34="","",INDEX('[1]第２表（月）'!$Y$160:$AP$300,MATCH($A49,'[1]第２表（月）'!$V$160:$V$300,0),'[1]第２表（月）'!Y$6))</f>
        <v>78.7</v>
      </c>
      <c r="E49" s="33">
        <f>IF(E$34="","",INDEX('[1]第２表（月）'!$Y$160:$AP$300,MATCH($A49,'[1]第２表（月）'!$V$160:$V$300,0),'[1]第２表（月）'!Z$6))</f>
        <v>57.2</v>
      </c>
      <c r="F49" s="33">
        <f>IF(F$34="","",INDEX('[1]第２表（月）'!$Y$160:$AP$300,MATCH($A49,'[1]第２表（月）'!$V$160:$V$300,0),'[1]第２表（月）'!AA$6))</f>
        <v>84.4</v>
      </c>
      <c r="G49" s="33">
        <f>IF(G$34="","",INDEX('[1]第２表（月）'!$Y$160:$AP$300,MATCH($A49,'[1]第２表（月）'!$V$160:$V$300,0),'[1]第２表（月）'!AB$6))</f>
        <v>88.2</v>
      </c>
      <c r="H49" s="33">
        <f>IF(H$34="","",INDEX('[1]第２表（月）'!$Y$160:$AP$300,MATCH($A49,'[1]第２表（月）'!$V$160:$V$300,0),'[1]第２表（月）'!AC$6))</f>
        <v>113.5</v>
      </c>
      <c r="I49" s="33">
        <f>IF(I$34="","",INDEX('[1]第２表（月）'!$Y$160:$AP$300,MATCH($A49,'[1]第２表（月）'!$V$160:$V$300,0),'[1]第２表（月）'!AD$6))</f>
        <v>76.099999999999994</v>
      </c>
      <c r="J49" s="33">
        <f>IF(J$34="","",INDEX('[1]第２表（月）'!$Y$160:$AP$300,MATCH($A49,'[1]第２表（月）'!$V$160:$V$300,0),'[1]第２表（月）'!AE$6))</f>
        <v>75.900000000000006</v>
      </c>
      <c r="K49" s="33">
        <f>IF(K$34="","",INDEX('[1]第２表（月）'!$Y$160:$AP$300,MATCH($A49,'[1]第２表（月）'!$V$160:$V$300,0),'[1]第２表（月）'!AF$6))</f>
        <v>82.1</v>
      </c>
      <c r="L49" s="33">
        <f>IF(L$34="","",INDEX('[1]第２表（月）'!$Y$160:$AP$300,MATCH($A49,'[1]第２表（月）'!$V$160:$V$300,0),'[1]第２表（月）'!AG$6))</f>
        <v>101.2</v>
      </c>
      <c r="M49" s="33">
        <f>IF(M$34="","",INDEX('[1]第２表（月）'!$Y$160:$AP$300,MATCH($A49,'[1]第２表（月）'!$V$160:$V$300,0),'[1]第２表（月）'!AH$6))</f>
        <v>90.4</v>
      </c>
      <c r="N49" s="33">
        <f>IF(N$34="","",INDEX('[1]第２表（月）'!$Y$160:$AP$300,MATCH($A49,'[1]第２表（月）'!$V$160:$V$300,0),'[1]第２表（月）'!AI$6))</f>
        <v>91.6</v>
      </c>
      <c r="O49" s="33">
        <f>IF(O$34="","",INDEX('[1]第２表（月）'!$Y$160:$AP$300,MATCH($A49,'[1]第２表（月）'!$V$160:$V$300,0),'[1]第２表（月）'!AJ$6))</f>
        <v>90.1</v>
      </c>
      <c r="P49" s="33">
        <f>IF(P$34="","",INDEX('[1]第２表（月）'!$Y$160:$AP$300,MATCH($A49,'[1]第２表（月）'!$V$160:$V$300,0),'[1]第２表（月）'!AK$6))</f>
        <v>87.5</v>
      </c>
      <c r="Q49" s="33">
        <f>IF(Q$34="","",INDEX('[1]第２表（月）'!$Y$160:$AP$300,MATCH($A49,'[1]第２表（月）'!$V$160:$V$300,0),'[1]第２表（月）'!AL$6))</f>
        <v>71.7</v>
      </c>
      <c r="R49" s="33">
        <f>IF(R$34="","",INDEX('[1]第２表（月）'!$Y$160:$AP$300,MATCH($A49,'[1]第２表（月）'!$V$160:$V$300,0),'[1]第２表（月）'!AM$6))</f>
        <v>71.2</v>
      </c>
      <c r="S49" s="33">
        <f>IF(S$34="","",INDEX('[1]第２表（月）'!$Y$160:$AP$300,MATCH($A49,'[1]第２表（月）'!$V$160:$V$300,0),'[1]第２表（月）'!AN$6))</f>
        <v>86.6</v>
      </c>
      <c r="T49" s="33">
        <f>IF(T$34="","",INDEX('[1]第２表（月）'!$Y$160:$AP$300,MATCH($A49,'[1]第２表（月）'!$V$160:$V$300,0),'[1]第２表（月）'!AO$6))</f>
        <v>94.1</v>
      </c>
      <c r="U49" s="33">
        <f>IF(U$34="","",INDEX('[1]第２表（月）'!$Y$160:$AP$300,MATCH($A49,'[1]第２表（月）'!$V$160:$V$300,0),'[1]第２表（月）'!AP$6))</f>
        <v>93.9</v>
      </c>
    </row>
    <row r="50" spans="1:21" ht="30" customHeight="1" x14ac:dyDescent="0.45">
      <c r="A50" s="40" t="str">
        <f>+[2]第１表!A50</f>
        <v>511</v>
      </c>
      <c r="B50" s="55" t="str">
        <f>[2]第１表!B50</f>
        <v/>
      </c>
      <c r="C50" s="297" t="str">
        <f>+[2]第１表!C50</f>
        <v>11月</v>
      </c>
      <c r="D50" s="33">
        <f>IF(D$34="","",INDEX('[1]第２表（月）'!$Y$160:$AP$300,MATCH($A50,'[1]第２表（月）'!$V$160:$V$300,0),'[1]第２表（月）'!Y$6))</f>
        <v>85.3</v>
      </c>
      <c r="E50" s="33">
        <f>IF(E$34="","",INDEX('[1]第２表（月）'!$Y$160:$AP$300,MATCH($A50,'[1]第２表（月）'!$V$160:$V$300,0),'[1]第２表（月）'!Z$6))</f>
        <v>58.6</v>
      </c>
      <c r="F50" s="33">
        <f>IF(F$34="","",INDEX('[1]第２表（月）'!$Y$160:$AP$300,MATCH($A50,'[1]第２表（月）'!$V$160:$V$300,0),'[1]第２表（月）'!AA$6))</f>
        <v>88.5</v>
      </c>
      <c r="G50" s="33">
        <f>IF(G$34="","",INDEX('[1]第２表（月）'!$Y$160:$AP$300,MATCH($A50,'[1]第２表（月）'!$V$160:$V$300,0),'[1]第２表（月）'!AB$6))</f>
        <v>87.5</v>
      </c>
      <c r="H50" s="33">
        <f>IF(H$34="","",INDEX('[1]第２表（月）'!$Y$160:$AP$300,MATCH($A50,'[1]第２表（月）'!$V$160:$V$300,0),'[1]第２表（月）'!AC$6))</f>
        <v>120.9</v>
      </c>
      <c r="I50" s="33">
        <f>IF(I$34="","",INDEX('[1]第２表（月）'!$Y$160:$AP$300,MATCH($A50,'[1]第２表（月）'!$V$160:$V$300,0),'[1]第２表（月）'!AD$6))</f>
        <v>78.5</v>
      </c>
      <c r="J50" s="33">
        <f>IF(J$34="","",INDEX('[1]第２表（月）'!$Y$160:$AP$300,MATCH($A50,'[1]第２表（月）'!$V$160:$V$300,0),'[1]第２表（月）'!AE$6))</f>
        <v>75.5</v>
      </c>
      <c r="K50" s="33">
        <f>IF(K$34="","",INDEX('[1]第２表（月）'!$Y$160:$AP$300,MATCH($A50,'[1]第２表（月）'!$V$160:$V$300,0),'[1]第２表（月）'!AF$6))</f>
        <v>82.1</v>
      </c>
      <c r="L50" s="33">
        <f>IF(L$34="","",INDEX('[1]第２表（月）'!$Y$160:$AP$300,MATCH($A50,'[1]第２表（月）'!$V$160:$V$300,0),'[1]第２表（月）'!AG$6))</f>
        <v>111.6</v>
      </c>
      <c r="M50" s="33">
        <f>IF(M$34="","",INDEX('[1]第２表（月）'!$Y$160:$AP$300,MATCH($A50,'[1]第２表（月）'!$V$160:$V$300,0),'[1]第２表（月）'!AH$6))</f>
        <v>91.8</v>
      </c>
      <c r="N50" s="33">
        <f>IF(N$34="","",INDEX('[1]第２表（月）'!$Y$160:$AP$300,MATCH($A50,'[1]第２表（月）'!$V$160:$V$300,0),'[1]第２表（月）'!AI$6))</f>
        <v>88.4</v>
      </c>
      <c r="O50" s="33">
        <f>IF(O$34="","",INDEX('[1]第２表（月）'!$Y$160:$AP$300,MATCH($A50,'[1]第２表（月）'!$V$160:$V$300,0),'[1]第２表（月）'!AJ$6))</f>
        <v>90.3</v>
      </c>
      <c r="P50" s="33">
        <f>IF(P$34="","",INDEX('[1]第２表（月）'!$Y$160:$AP$300,MATCH($A50,'[1]第２表（月）'!$V$160:$V$300,0),'[1]第２表（月）'!AK$6))</f>
        <v>131.80000000000001</v>
      </c>
      <c r="Q50" s="33">
        <f>IF(Q$34="","",INDEX('[1]第２表（月）'!$Y$160:$AP$300,MATCH($A50,'[1]第２表（月）'!$V$160:$V$300,0),'[1]第２表（月）'!AL$6))</f>
        <v>71.7</v>
      </c>
      <c r="R50" s="33">
        <f>IF(R$34="","",INDEX('[1]第２表（月）'!$Y$160:$AP$300,MATCH($A50,'[1]第２表（月）'!$V$160:$V$300,0),'[1]第２表（月）'!AM$6))</f>
        <v>71.3</v>
      </c>
      <c r="S50" s="33">
        <f>IF(S$34="","",INDEX('[1]第２表（月）'!$Y$160:$AP$300,MATCH($A50,'[1]第２表（月）'!$V$160:$V$300,0),'[1]第２表（月）'!AN$6))</f>
        <v>95.5</v>
      </c>
      <c r="T50" s="33">
        <f>IF(T$34="","",INDEX('[1]第２表（月）'!$Y$160:$AP$300,MATCH($A50,'[1]第２表（月）'!$V$160:$V$300,0),'[1]第２表（月）'!AO$6))</f>
        <v>95.3</v>
      </c>
      <c r="U50" s="33">
        <f>IF(U$34="","",INDEX('[1]第２表（月）'!$Y$160:$AP$300,MATCH($A50,'[1]第２表（月）'!$V$160:$V$300,0),'[1]第２表（月）'!AP$6))</f>
        <v>95.2</v>
      </c>
    </row>
    <row r="51" spans="1:21" ht="30" customHeight="1" x14ac:dyDescent="0.45">
      <c r="A51" s="40" t="str">
        <f>+[2]第１表!A51</f>
        <v>512</v>
      </c>
      <c r="B51" s="55" t="str">
        <f>[2]第１表!B51</f>
        <v/>
      </c>
      <c r="C51" s="297" t="str">
        <f>+[2]第１表!C51</f>
        <v>12月</v>
      </c>
      <c r="D51" s="33">
        <f>IF(D$34="","",INDEX('[1]第２表（月）'!$Y$160:$AP$300,MATCH($A51,'[1]第２表（月）'!$V$160:$V$300,0),'[1]第２表（月）'!Y$6))</f>
        <v>168.2</v>
      </c>
      <c r="E51" s="33">
        <f>IF(E$34="","",INDEX('[1]第２表（月）'!$Y$160:$AP$300,MATCH($A51,'[1]第２表（月）'!$V$160:$V$300,0),'[1]第２表（月）'!Z$6))</f>
        <v>133.19999999999999</v>
      </c>
      <c r="F51" s="33">
        <f>IF(F$34="","",INDEX('[1]第２表（月）'!$Y$160:$AP$300,MATCH($A51,'[1]第２表（月）'!$V$160:$V$300,0),'[1]第２表（月）'!AA$6))</f>
        <v>196</v>
      </c>
      <c r="G51" s="33">
        <f>IF(G$34="","",INDEX('[1]第２表（月）'!$Y$160:$AP$300,MATCH($A51,'[1]第２表（月）'!$V$160:$V$300,0),'[1]第２表（月）'!AB$6))</f>
        <v>240.1</v>
      </c>
      <c r="H51" s="33">
        <f>IF(H$34="","",INDEX('[1]第２表（月）'!$Y$160:$AP$300,MATCH($A51,'[1]第２表（月）'!$V$160:$V$300,0),'[1]第２表（月）'!AC$6))</f>
        <v>313.5</v>
      </c>
      <c r="I51" s="33">
        <f>IF(I$34="","",INDEX('[1]第２表（月）'!$Y$160:$AP$300,MATCH($A51,'[1]第２表（月）'!$V$160:$V$300,0),'[1]第２表（月）'!AD$6))</f>
        <v>128.6</v>
      </c>
      <c r="J51" s="33">
        <f>IF(J$34="","",INDEX('[1]第２表（月）'!$Y$160:$AP$300,MATCH($A51,'[1]第２表（月）'!$V$160:$V$300,0),'[1]第２表（月）'!AE$6))</f>
        <v>125.6</v>
      </c>
      <c r="K51" s="33">
        <f>IF(K$34="","",INDEX('[1]第２表（月）'!$Y$160:$AP$300,MATCH($A51,'[1]第２表（月）'!$V$160:$V$300,0),'[1]第２表（月）'!AF$6))</f>
        <v>211.1</v>
      </c>
      <c r="L51" s="33">
        <f>IF(L$34="","",INDEX('[1]第２表（月）'!$Y$160:$AP$300,MATCH($A51,'[1]第２表（月）'!$V$160:$V$300,0),'[1]第２表（月）'!AG$6))</f>
        <v>234.7</v>
      </c>
      <c r="M51" s="33">
        <f>IF(M$34="","",INDEX('[1]第２表（月）'!$Y$160:$AP$300,MATCH($A51,'[1]第２表（月）'!$V$160:$V$300,0),'[1]第２表（月）'!AH$6))</f>
        <v>253.8</v>
      </c>
      <c r="N51" s="33">
        <f>IF(N$34="","",INDEX('[1]第２表（月）'!$Y$160:$AP$300,MATCH($A51,'[1]第２表（月）'!$V$160:$V$300,0),'[1]第２表（月）'!AI$6))</f>
        <v>98</v>
      </c>
      <c r="O51" s="33" t="str">
        <f>IF(O$34="","",INDEX('[1]第２表（月）'!$Y$160:$AP$300,MATCH($A51,'[1]第２表（月）'!$V$160:$V$300,0),'[1]第２表（月）'!AJ$6))</f>
        <v>x</v>
      </c>
      <c r="P51" s="33">
        <f>IF(P$34="","",INDEX('[1]第２表（月）'!$Y$160:$AP$300,MATCH($A51,'[1]第２表（月）'!$V$160:$V$300,0),'[1]第２表（月）'!AK$6))</f>
        <v>225.9</v>
      </c>
      <c r="Q51" s="33">
        <f>IF(Q$34="","",INDEX('[1]第２表（月）'!$Y$160:$AP$300,MATCH($A51,'[1]第２表（月）'!$V$160:$V$300,0),'[1]第２表（月）'!AL$6))</f>
        <v>152.30000000000001</v>
      </c>
      <c r="R51" s="33">
        <f>IF(R$34="","",INDEX('[1]第２表（月）'!$Y$160:$AP$300,MATCH($A51,'[1]第２表（月）'!$V$160:$V$300,0),'[1]第２表（月）'!AM$6))</f>
        <v>190</v>
      </c>
      <c r="S51" s="33">
        <f>IF(S$34="","",INDEX('[1]第２表（月）'!$Y$160:$AP$300,MATCH($A51,'[1]第２表（月）'!$V$160:$V$300,0),'[1]第２表（月）'!AN$6))</f>
        <v>101.7</v>
      </c>
      <c r="T51" s="33">
        <f>IF(T$34="","",INDEX('[1]第２表（月）'!$Y$160:$AP$300,MATCH($A51,'[1]第２表（月）'!$V$160:$V$300,0),'[1]第２表（月）'!AO$6))</f>
        <v>96.5</v>
      </c>
      <c r="U51" s="33">
        <f>IF(U$34="","",INDEX('[1]第２表（月）'!$Y$160:$AP$300,MATCH($A51,'[1]第２表（月）'!$V$160:$V$300,0),'[1]第２表（月）'!AP$6))</f>
        <v>96.3</v>
      </c>
    </row>
    <row r="52" spans="1:21" ht="30" customHeight="1" x14ac:dyDescent="0.45">
      <c r="A52" s="40" t="str">
        <f>+[2]第１表!A52</f>
        <v>61</v>
      </c>
      <c r="B52" s="55" t="str">
        <f>[2]第１表!B52</f>
        <v>令和６年</v>
      </c>
      <c r="C52" s="297" t="str">
        <f>+[2]第１表!C52</f>
        <v>１月</v>
      </c>
      <c r="D52" s="33">
        <f>IF(D$34="","",INDEX('[1]第２表（月）'!$Y$160:$AP$300,MATCH($A52,'[1]第２表（月）'!$V$160:$V$300,0),'[1]第２表（月）'!Y$6))</f>
        <v>79.3</v>
      </c>
      <c r="E52" s="33">
        <f>IF(E$34="","",INDEX('[1]第２表（月）'!$Y$160:$AP$300,MATCH($A52,'[1]第２表（月）'!$V$160:$V$300,0),'[1]第２表（月）'!Z$6))</f>
        <v>61.5</v>
      </c>
      <c r="F52" s="33">
        <f>IF(F$34="","",INDEX('[1]第２表（月）'!$Y$160:$AP$300,MATCH($A52,'[1]第２表（月）'!$V$160:$V$300,0),'[1]第２表（月）'!AA$6))</f>
        <v>83.9</v>
      </c>
      <c r="G52" s="33">
        <f>IF(G$34="","",INDEX('[1]第２表（月）'!$Y$160:$AP$300,MATCH($A52,'[1]第２表（月）'!$V$160:$V$300,0),'[1]第２表（月）'!AB$6))</f>
        <v>85.8</v>
      </c>
      <c r="H52" s="33">
        <f>IF(H$34="","",INDEX('[1]第２表（月）'!$Y$160:$AP$300,MATCH($A52,'[1]第２表（月）'!$V$160:$V$300,0),'[1]第２表（月）'!AC$6))</f>
        <v>89.8</v>
      </c>
      <c r="I52" s="33">
        <f>IF(I$34="","",INDEX('[1]第２表（月）'!$Y$160:$AP$300,MATCH($A52,'[1]第２表（月）'!$V$160:$V$300,0),'[1]第２表（月）'!AD$6))</f>
        <v>76</v>
      </c>
      <c r="J52" s="33">
        <f>IF(J$34="","",INDEX('[1]第２表（月）'!$Y$160:$AP$300,MATCH($A52,'[1]第２表（月）'!$V$160:$V$300,0),'[1]第２表（月）'!AE$6))</f>
        <v>78.8</v>
      </c>
      <c r="K52" s="33">
        <f>IF(K$34="","",INDEX('[1]第２表（月）'!$Y$160:$AP$300,MATCH($A52,'[1]第２表（月）'!$V$160:$V$300,0),'[1]第２表（月）'!AF$6))</f>
        <v>85.6</v>
      </c>
      <c r="L52" s="33">
        <f>IF(L$34="","",INDEX('[1]第２表（月）'!$Y$160:$AP$300,MATCH($A52,'[1]第２表（月）'!$V$160:$V$300,0),'[1]第２表（月）'!AG$6))</f>
        <v>93.4</v>
      </c>
      <c r="M52" s="33">
        <f>IF(M$34="","",INDEX('[1]第２表（月）'!$Y$160:$AP$300,MATCH($A52,'[1]第２表（月）'!$V$160:$V$300,0),'[1]第２表（月）'!AH$6))</f>
        <v>75.099999999999994</v>
      </c>
      <c r="N52" s="33">
        <f>IF(N$34="","",INDEX('[1]第２表（月）'!$Y$160:$AP$300,MATCH($A52,'[1]第２表（月）'!$V$160:$V$300,0),'[1]第２表（月）'!AI$6))</f>
        <v>71.2</v>
      </c>
      <c r="O52" s="33">
        <f>IF(O$34="","",INDEX('[1]第２表（月）'!$Y$160:$AP$300,MATCH($A52,'[1]第２表（月）'!$V$160:$V$300,0),'[1]第２表（月）'!AJ$6))</f>
        <v>98.3</v>
      </c>
      <c r="P52" s="33">
        <f>IF(P$34="","",INDEX('[1]第２表（月）'!$Y$160:$AP$300,MATCH($A52,'[1]第２表（月）'!$V$160:$V$300,0),'[1]第２表（月）'!AK$6))</f>
        <v>80.3</v>
      </c>
      <c r="Q52" s="33">
        <f>IF(Q$34="","",INDEX('[1]第２表（月）'!$Y$160:$AP$300,MATCH($A52,'[1]第２表（月）'!$V$160:$V$300,0),'[1]第２表（月）'!AL$6))</f>
        <v>78.8</v>
      </c>
      <c r="R52" s="33">
        <f>IF(R$34="","",INDEX('[1]第２表（月）'!$Y$160:$AP$300,MATCH($A52,'[1]第２表（月）'!$V$160:$V$300,0),'[1]第２表（月）'!AM$6))</f>
        <v>86.4</v>
      </c>
      <c r="S52" s="33">
        <f>IF(S$34="","",INDEX('[1]第２表（月）'!$Y$160:$AP$300,MATCH($A52,'[1]第２表（月）'!$V$160:$V$300,0),'[1]第２表（月）'!AN$6))</f>
        <v>81.5</v>
      </c>
      <c r="T52" s="33">
        <f>IF(T$34="","",INDEX('[1]第２表（月）'!$Y$160:$AP$300,MATCH($A52,'[1]第２表（月）'!$V$160:$V$300,0),'[1]第２表（月）'!AO$6))</f>
        <v>94.3</v>
      </c>
      <c r="U52" s="33">
        <f>IF(U$34="","",INDEX('[1]第２表（月）'!$Y$160:$AP$300,MATCH($A52,'[1]第２表（月）'!$V$160:$V$300,0),'[1]第２表（月）'!AP$6))</f>
        <v>94.2</v>
      </c>
    </row>
    <row r="53" spans="1:21" ht="30" customHeight="1" x14ac:dyDescent="0.45">
      <c r="A53" s="40" t="str">
        <f>+[2]第１表!A53</f>
        <v>62</v>
      </c>
      <c r="B53" s="55" t="str">
        <f>[2]第１表!B53</f>
        <v/>
      </c>
      <c r="C53" s="297" t="str">
        <f>+[2]第１表!C53</f>
        <v>２月</v>
      </c>
      <c r="D53" s="33">
        <f>IF(D$34="","",INDEX('[1]第２表（月）'!$Y$160:$AP$300,MATCH($A53,'[1]第２表（月）'!$V$160:$V$300,0),'[1]第２表（月）'!Y$6))</f>
        <v>80.5</v>
      </c>
      <c r="E53" s="33">
        <f>IF(E$34="","",INDEX('[1]第２表（月）'!$Y$160:$AP$300,MATCH($A53,'[1]第２表（月）'!$V$160:$V$300,0),'[1]第２表（月）'!Z$6))</f>
        <v>58.8</v>
      </c>
      <c r="F53" s="33">
        <f>IF(F$34="","",INDEX('[1]第２表（月）'!$Y$160:$AP$300,MATCH($A53,'[1]第２表（月）'!$V$160:$V$300,0),'[1]第２表（月）'!AA$6))</f>
        <v>85.1</v>
      </c>
      <c r="G53" s="33">
        <f>IF(G$34="","",INDEX('[1]第２表（月）'!$Y$160:$AP$300,MATCH($A53,'[1]第２表（月）'!$V$160:$V$300,0),'[1]第２表（月）'!AB$6))</f>
        <v>87</v>
      </c>
      <c r="H53" s="33">
        <f>IF(H$34="","",INDEX('[1]第２表（月）'!$Y$160:$AP$300,MATCH($A53,'[1]第２表（月）'!$V$160:$V$300,0),'[1]第２表（月）'!AC$6))</f>
        <v>103</v>
      </c>
      <c r="I53" s="33">
        <f>IF(I$34="","",INDEX('[1]第２表（月）'!$Y$160:$AP$300,MATCH($A53,'[1]第２表（月）'!$V$160:$V$300,0),'[1]第２表（月）'!AD$6))</f>
        <v>87.6</v>
      </c>
      <c r="J53" s="33">
        <f>IF(J$34="","",INDEX('[1]第２表（月）'!$Y$160:$AP$300,MATCH($A53,'[1]第２表（月）'!$V$160:$V$300,0),'[1]第２表（月）'!AE$6))</f>
        <v>74.5</v>
      </c>
      <c r="K53" s="33">
        <f>IF(K$34="","",INDEX('[1]第２表（月）'!$Y$160:$AP$300,MATCH($A53,'[1]第２表（月）'!$V$160:$V$300,0),'[1]第２表（月）'!AF$6))</f>
        <v>86.4</v>
      </c>
      <c r="L53" s="33">
        <f>IF(L$34="","",INDEX('[1]第２表（月）'!$Y$160:$AP$300,MATCH($A53,'[1]第２表（月）'!$V$160:$V$300,0),'[1]第２表（月）'!AG$6))</f>
        <v>138.1</v>
      </c>
      <c r="M53" s="33">
        <f>IF(M$34="","",INDEX('[1]第２表（月）'!$Y$160:$AP$300,MATCH($A53,'[1]第２表（月）'!$V$160:$V$300,0),'[1]第２表（月）'!AH$6))</f>
        <v>76.099999999999994</v>
      </c>
      <c r="N53" s="33">
        <f>IF(N$34="","",INDEX('[1]第２表（月）'!$Y$160:$AP$300,MATCH($A53,'[1]第２表（月）'!$V$160:$V$300,0),'[1]第２表（月）'!AI$6))</f>
        <v>68.7</v>
      </c>
      <c r="O53" s="33">
        <f>IF(O$34="","",INDEX('[1]第２表（月）'!$Y$160:$AP$300,MATCH($A53,'[1]第２表（月）'!$V$160:$V$300,0),'[1]第２表（月）'!AJ$6))</f>
        <v>97.5</v>
      </c>
      <c r="P53" s="33">
        <f>IF(P$34="","",INDEX('[1]第２表（月）'!$Y$160:$AP$300,MATCH($A53,'[1]第２表（月）'!$V$160:$V$300,0),'[1]第２表（月）'!AK$6))</f>
        <v>82.3</v>
      </c>
      <c r="Q53" s="33">
        <f>IF(Q$34="","",INDEX('[1]第２表（月）'!$Y$160:$AP$300,MATCH($A53,'[1]第２表（月）'!$V$160:$V$300,0),'[1]第２表（月）'!AL$6))</f>
        <v>79.3</v>
      </c>
      <c r="R53" s="33">
        <f>IF(R$34="","",INDEX('[1]第２表（月）'!$Y$160:$AP$300,MATCH($A53,'[1]第２表（月）'!$V$160:$V$300,0),'[1]第２表（月）'!AM$6))</f>
        <v>86.7</v>
      </c>
      <c r="S53" s="33">
        <f>IF(S$34="","",INDEX('[1]第２表（月）'!$Y$160:$AP$300,MATCH($A53,'[1]第２表（月）'!$V$160:$V$300,0),'[1]第２表（月）'!AN$6))</f>
        <v>82.8</v>
      </c>
      <c r="T53" s="33">
        <f>IF(T$34="","",INDEX('[1]第２表（月）'!$Y$160:$AP$300,MATCH($A53,'[1]第２表（月）'!$V$160:$V$300,0),'[1]第２表（月）'!AO$6))</f>
        <v>95.3</v>
      </c>
      <c r="U53" s="33">
        <f>IF(U$34="","",INDEX('[1]第２表（月）'!$Y$160:$AP$300,MATCH($A53,'[1]第２表（月）'!$V$160:$V$300,0),'[1]第２表（月）'!AP$6))</f>
        <v>95.2</v>
      </c>
    </row>
    <row r="54" spans="1:21" ht="30" customHeight="1" x14ac:dyDescent="0.45">
      <c r="A54" s="40" t="str">
        <f>+[2]第１表!A54</f>
        <v>63</v>
      </c>
      <c r="B54" s="56" t="str">
        <f>[2]第１表!B54</f>
        <v/>
      </c>
      <c r="C54" s="35" t="str">
        <f>+[2]第１表!C54</f>
        <v>３月</v>
      </c>
      <c r="D54" s="36">
        <f>IF(D$34="","",INDEX('[1]第２表（月）'!$Y$160:$AP$300,MATCH($A54,'[1]第２表（月）'!$V$160:$V$300,0),'[1]第２表（月）'!Y$6))</f>
        <v>82.9</v>
      </c>
      <c r="E54" s="36">
        <f>IF(E$34="","",INDEX('[1]第２表（月）'!$Y$160:$AP$300,MATCH($A54,'[1]第２表（月）'!$V$160:$V$300,0),'[1]第２表（月）'!Z$6))</f>
        <v>60.1</v>
      </c>
      <c r="F54" s="36">
        <f>IF(F$34="","",INDEX('[1]第２表（月）'!$Y$160:$AP$300,MATCH($A54,'[1]第２表（月）'!$V$160:$V$300,0),'[1]第２表（月）'!AA$6))</f>
        <v>91</v>
      </c>
      <c r="G54" s="36">
        <f>IF(G$34="","",INDEX('[1]第２表（月）'!$Y$160:$AP$300,MATCH($A54,'[1]第２表（月）'!$V$160:$V$300,0),'[1]第２表（月）'!AB$6))</f>
        <v>86.7</v>
      </c>
      <c r="H54" s="36">
        <f>IF(H$34="","",INDEX('[1]第２表（月）'!$Y$160:$AP$300,MATCH($A54,'[1]第２表（月）'!$V$160:$V$300,0),'[1]第２表（月）'!AC$6))</f>
        <v>94.2</v>
      </c>
      <c r="I54" s="36">
        <f>IF(I$34="","",INDEX('[1]第２表（月）'!$Y$160:$AP$300,MATCH($A54,'[1]第２表（月）'!$V$160:$V$300,0),'[1]第２表（月）'!AD$6))</f>
        <v>84.1</v>
      </c>
      <c r="J54" s="36">
        <f>IF(J$34="","",INDEX('[1]第２表（月）'!$Y$160:$AP$300,MATCH($A54,'[1]第２表（月）'!$V$160:$V$300,0),'[1]第２表（月）'!AE$6))</f>
        <v>80.5</v>
      </c>
      <c r="K54" s="36">
        <f>IF(K$34="","",INDEX('[1]第２表（月）'!$Y$160:$AP$300,MATCH($A54,'[1]第２表（月）'!$V$160:$V$300,0),'[1]第２表（月）'!AF$6))</f>
        <v>91.2</v>
      </c>
      <c r="L54" s="36">
        <f>IF(L$34="","",INDEX('[1]第２表（月）'!$Y$160:$AP$300,MATCH($A54,'[1]第２表（月）'!$V$160:$V$300,0),'[1]第２表（月）'!AG$6))</f>
        <v>101.8</v>
      </c>
      <c r="M54" s="36">
        <f>IF(M$34="","",INDEX('[1]第２表（月）'!$Y$160:$AP$300,MATCH($A54,'[1]第２表（月）'!$V$160:$V$300,0),'[1]第２表（月）'!AH$6))</f>
        <v>77</v>
      </c>
      <c r="N54" s="36">
        <f>IF(N$34="","",INDEX('[1]第２表（月）'!$Y$160:$AP$300,MATCH($A54,'[1]第２表（月）'!$V$160:$V$300,0),'[1]第２表（月）'!AI$6))</f>
        <v>78.599999999999994</v>
      </c>
      <c r="O54" s="36">
        <f>IF(O$34="","",INDEX('[1]第２表（月）'!$Y$160:$AP$300,MATCH($A54,'[1]第２表（月）'!$V$160:$V$300,0),'[1]第２表（月）'!AJ$6))</f>
        <v>95.9</v>
      </c>
      <c r="P54" s="36">
        <f>IF(P$34="","",INDEX('[1]第２表（月）'!$Y$160:$AP$300,MATCH($A54,'[1]第２表（月）'!$V$160:$V$300,0),'[1]第２表（月）'!AK$6))</f>
        <v>81.8</v>
      </c>
      <c r="Q54" s="36">
        <f>IF(Q$34="","",INDEX('[1]第２表（月）'!$Y$160:$AP$300,MATCH($A54,'[1]第２表（月）'!$V$160:$V$300,0),'[1]第２表（月）'!AL$6))</f>
        <v>80.3</v>
      </c>
      <c r="R54" s="36">
        <f>IF(R$34="","",INDEX('[1]第２表（月）'!$Y$160:$AP$300,MATCH($A54,'[1]第２表（月）'!$V$160:$V$300,0),'[1]第２表（月）'!AM$6))</f>
        <v>104.2</v>
      </c>
      <c r="S54" s="36">
        <f>IF(S$34="","",INDEX('[1]第２表（月）'!$Y$160:$AP$300,MATCH($A54,'[1]第２表（月）'!$V$160:$V$300,0),'[1]第２表（月）'!AN$6))</f>
        <v>88.4</v>
      </c>
      <c r="T54" s="36">
        <f>IF(T$34="","",INDEX('[1]第２表（月）'!$Y$160:$AP$300,MATCH($A54,'[1]第２表（月）'!$V$160:$V$300,0),'[1]第２表（月）'!AO$6))</f>
        <v>95.6</v>
      </c>
      <c r="U54" s="36">
        <f>IF(U$34="","",INDEX('[1]第２表（月）'!$Y$160:$AP$300,MATCH($A54,'[1]第２表（月）'!$V$160:$V$300,0),'[1]第２表（月）'!AP$6))</f>
        <v>95.5</v>
      </c>
    </row>
    <row r="55" spans="1:21" ht="16.2" x14ac:dyDescent="0.45">
      <c r="H55" s="48"/>
    </row>
    <row r="56" spans="1:21" x14ac:dyDescent="0.45">
      <c r="G56" s="49"/>
      <c r="L56" s="49"/>
      <c r="P56" s="49"/>
    </row>
  </sheetData>
  <mergeCells count="6">
    <mergeCell ref="B35:C35"/>
    <mergeCell ref="B1:U1"/>
    <mergeCell ref="D5:S6"/>
    <mergeCell ref="B6:C7"/>
    <mergeCell ref="B8:C8"/>
    <mergeCell ref="D32:S33"/>
  </mergeCells>
  <phoneticPr fontId="4"/>
  <printOptions horizontalCentered="1"/>
  <pageMargins left="0.78740157480314965" right="0.78740157480314965" top="0.78740157480314965" bottom="0.59055118110236227" header="0" footer="0.59055118110236227"/>
  <pageSetup paperSize="9" scale="45" orientation="portrait" blackAndWhite="1" cellComments="atEnd" useFirstPageNumber="1" r:id="rId1"/>
  <headerFooter scaleWithDoc="0" alignWithMargins="0">
    <oddFooter>&amp;C- 10 -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D0D01-3D4C-4AE1-AA0A-A01C23646A05}">
  <sheetPr>
    <pageSetUpPr autoPageBreaks="0" fitToPage="1"/>
  </sheetPr>
  <dimension ref="A1:U56"/>
  <sheetViews>
    <sheetView showGridLines="0" view="pageBreakPreview" topLeftCell="A35" zoomScale="60" zoomScaleNormal="70" workbookViewId="0">
      <selection activeCell="J58" sqref="J58"/>
    </sheetView>
  </sheetViews>
  <sheetFormatPr defaultColWidth="9.69921875" defaultRowHeight="14.4" x14ac:dyDescent="0.45"/>
  <cols>
    <col min="1" max="1" width="3.796875" style="3" customWidth="1"/>
    <col min="2" max="2" width="8.796875" style="3" customWidth="1"/>
    <col min="3" max="3" width="5.59765625" style="3" customWidth="1"/>
    <col min="4" max="21" width="8.19921875" style="3" customWidth="1"/>
    <col min="22" max="16384" width="9.69921875" style="3"/>
  </cols>
  <sheetData>
    <row r="1" spans="1:21" ht="57.75" customHeight="1" x14ac:dyDescent="0.45">
      <c r="A1" s="1"/>
      <c r="B1" s="307"/>
      <c r="C1" s="307"/>
      <c r="D1" s="307"/>
      <c r="E1" s="307"/>
      <c r="F1" s="307"/>
      <c r="G1" s="307"/>
      <c r="H1" s="307"/>
      <c r="I1" s="307"/>
      <c r="J1" s="307"/>
      <c r="K1" s="307"/>
      <c r="L1" s="307"/>
      <c r="M1" s="307"/>
      <c r="N1" s="307"/>
      <c r="O1" s="307"/>
      <c r="P1" s="307"/>
      <c r="Q1" s="307"/>
      <c r="R1" s="307"/>
      <c r="S1" s="307"/>
      <c r="T1" s="307"/>
      <c r="U1" s="307"/>
    </row>
    <row r="2" spans="1:21" ht="21" customHeight="1" x14ac:dyDescent="0.45">
      <c r="A2" s="4"/>
      <c r="B2" s="5" t="str">
        <f>"第３表　産業別労働時間指数（"&amp;[1]設定!D8&amp;DBCS([1]設定!E8)&amp;"年"&amp;DBCS([1]設定!F8)&amp;"月）"</f>
        <v>第３表　産業別労働時間指数（令和６年３月）</v>
      </c>
      <c r="C2" s="5"/>
      <c r="D2" s="5"/>
      <c r="E2" s="5"/>
      <c r="F2" s="6"/>
      <c r="G2" s="6"/>
      <c r="H2" s="1"/>
      <c r="I2" s="1"/>
      <c r="J2" s="1"/>
      <c r="K2" s="1"/>
      <c r="L2" s="1"/>
      <c r="M2" s="1"/>
      <c r="N2" s="1"/>
      <c r="O2" s="1"/>
      <c r="P2" s="1"/>
      <c r="Q2" s="1"/>
      <c r="R2" s="1"/>
      <c r="S2" s="1"/>
      <c r="T2" s="1"/>
      <c r="U2" s="1"/>
    </row>
    <row r="3" spans="1:21" ht="30" customHeight="1" x14ac:dyDescent="0.45">
      <c r="A3" s="4"/>
      <c r="B3" s="1"/>
      <c r="C3" s="1"/>
      <c r="D3" s="1"/>
      <c r="E3" s="1"/>
      <c r="F3" s="1"/>
      <c r="G3" s="1"/>
      <c r="H3" s="1"/>
      <c r="I3" s="1"/>
      <c r="J3" s="1"/>
      <c r="K3" s="1"/>
      <c r="L3" s="1"/>
      <c r="M3" s="1"/>
      <c r="N3" s="1"/>
      <c r="O3" s="1"/>
      <c r="P3" s="1"/>
      <c r="Q3" s="1"/>
      <c r="R3" s="1"/>
      <c r="S3" s="1"/>
      <c r="T3" s="1"/>
      <c r="U3" s="1"/>
    </row>
    <row r="4" spans="1:21" ht="21" customHeight="1" x14ac:dyDescent="0.45">
      <c r="A4" s="4"/>
      <c r="B4" s="7" t="s">
        <v>76</v>
      </c>
      <c r="C4" s="8"/>
      <c r="D4" s="8"/>
      <c r="E4" s="8"/>
      <c r="F4" s="8"/>
      <c r="G4" s="8"/>
      <c r="H4" s="8"/>
      <c r="I4" s="8"/>
      <c r="J4" s="8"/>
      <c r="K4" s="8"/>
      <c r="L4" s="8"/>
      <c r="M4" s="8"/>
      <c r="N4" s="8"/>
      <c r="O4" s="8"/>
      <c r="P4" s="8"/>
      <c r="R4" s="8"/>
      <c r="U4" s="10" t="str">
        <f>+[1]設定!$G$3</f>
        <v>基準年：令和２年</v>
      </c>
    </row>
    <row r="5" spans="1:21" ht="24" customHeight="1" x14ac:dyDescent="0.45">
      <c r="A5" s="11"/>
      <c r="B5" s="12"/>
      <c r="C5" s="13"/>
      <c r="D5" s="308" t="s">
        <v>84</v>
      </c>
      <c r="E5" s="309"/>
      <c r="F5" s="309"/>
      <c r="G5" s="309"/>
      <c r="H5" s="309"/>
      <c r="I5" s="309"/>
      <c r="J5" s="309"/>
      <c r="K5" s="309"/>
      <c r="L5" s="309"/>
      <c r="M5" s="309"/>
      <c r="N5" s="309"/>
      <c r="O5" s="309"/>
      <c r="P5" s="309"/>
      <c r="Q5" s="309"/>
      <c r="R5" s="309"/>
      <c r="S5" s="309"/>
      <c r="T5" s="57" t="s">
        <v>85</v>
      </c>
      <c r="U5" s="58"/>
    </row>
    <row r="6" spans="1:21" ht="18" customHeight="1" x14ac:dyDescent="0.45">
      <c r="A6" s="11"/>
      <c r="B6" s="312"/>
      <c r="C6" s="313"/>
      <c r="D6" s="310"/>
      <c r="E6" s="311"/>
      <c r="F6" s="311"/>
      <c r="G6" s="311"/>
      <c r="H6" s="311"/>
      <c r="I6" s="311"/>
      <c r="J6" s="311"/>
      <c r="K6" s="311"/>
      <c r="L6" s="311"/>
      <c r="M6" s="311"/>
      <c r="N6" s="311"/>
      <c r="O6" s="311"/>
      <c r="P6" s="311"/>
      <c r="Q6" s="311"/>
      <c r="R6" s="311"/>
      <c r="S6" s="311"/>
      <c r="T6" s="59" t="s">
        <v>86</v>
      </c>
      <c r="U6" s="60"/>
    </row>
    <row r="7" spans="1:21" ht="52.5" customHeight="1" x14ac:dyDescent="0.45">
      <c r="A7" s="11"/>
      <c r="B7" s="312"/>
      <c r="C7" s="313"/>
      <c r="D7" s="20" t="str">
        <f>+[2]第１表!D7</f>
        <v>調査産業計</v>
      </c>
      <c r="E7" s="20" t="str">
        <f>+[2]第１表!E7</f>
        <v>建設業</v>
      </c>
      <c r="F7" s="20" t="str">
        <f>+[2]第１表!F7</f>
        <v>製造業</v>
      </c>
      <c r="G7" s="20" t="str">
        <f>+[2]第１表!G7</f>
        <v>電気・ガス・熱供給・水道業</v>
      </c>
      <c r="H7" s="20" t="str">
        <f>+[2]第１表!H7</f>
        <v>情報通信業</v>
      </c>
      <c r="I7" s="20" t="str">
        <f>+[2]第１表!I7</f>
        <v>運輸業，郵便業</v>
      </c>
      <c r="J7" s="20" t="str">
        <f>+[2]第１表!J7</f>
        <v>卸売業，小売業</v>
      </c>
      <c r="K7" s="20" t="str">
        <f>+[2]第１表!K7</f>
        <v>金融業，保険業</v>
      </c>
      <c r="L7" s="20" t="str">
        <f>+[2]第１表!L7</f>
        <v>不動産業，物品賃貸業</v>
      </c>
      <c r="M7" s="20" t="str">
        <f>+[2]第１表!M7</f>
        <v>学術研究，専門・技術サービス業</v>
      </c>
      <c r="N7" s="20" t="str">
        <f>+[2]第１表!N7</f>
        <v>宿泊業，飲食サービス業</v>
      </c>
      <c r="O7" s="20" t="str">
        <f>+[2]第１表!O7</f>
        <v>生活関連サービス業，娯楽業</v>
      </c>
      <c r="P7" s="20" t="str">
        <f>+[2]第１表!P7</f>
        <v>教育，学習支援業</v>
      </c>
      <c r="Q7" s="20" t="str">
        <f>+[2]第１表!Q7</f>
        <v>医療，福祉</v>
      </c>
      <c r="R7" s="20" t="str">
        <f>+[2]第１表!R7</f>
        <v>複合サービス事業</v>
      </c>
      <c r="S7" s="20" t="str">
        <f>+[2]第１表!S7</f>
        <v>サービス業（他に分類されないもの）</v>
      </c>
      <c r="T7" s="21" t="s">
        <v>82</v>
      </c>
      <c r="U7" s="22" t="s">
        <v>87</v>
      </c>
    </row>
    <row r="8" spans="1:21" ht="30" customHeight="1" x14ac:dyDescent="0.45">
      <c r="A8" s="30">
        <f>+[2]第１表!A8</f>
        <v>29</v>
      </c>
      <c r="B8" s="316" t="str">
        <f>+[2]第１表!B8</f>
        <v>平成29年平均</v>
      </c>
      <c r="C8" s="317"/>
      <c r="D8" s="23">
        <f>IF(D$7="","",INDEX('[1]第３表（年）'!$D$20:$U$50,MATCH($A8,'[1]第３表（年）'!$C$20:$C$50,0),'[1]第３表（年）'!D$6))</f>
        <v>104.1</v>
      </c>
      <c r="E8" s="24">
        <f>IF(E$7="","",INDEX('[1]第３表（年）'!$D$20:$U$50,MATCH($A8,'[1]第３表（年）'!$C$20:$C$50,0),'[1]第３表（年）'!E$6))</f>
        <v>105</v>
      </c>
      <c r="F8" s="24">
        <f>IF(F$7="","",INDEX('[1]第３表（年）'!$D$20:$U$50,MATCH($A8,'[1]第３表（年）'!$C$20:$C$50,0),'[1]第３表（年）'!F$6))</f>
        <v>107.6</v>
      </c>
      <c r="G8" s="24">
        <f>IF(G$7="","",INDEX('[1]第３表（年）'!$D$20:$U$50,MATCH($A8,'[1]第３表（年）'!$C$20:$C$50,0),'[1]第３表（年）'!G$6))</f>
        <v>102.1</v>
      </c>
      <c r="H8" s="24">
        <f>IF(H$7="","",INDEX('[1]第３表（年）'!$D$20:$U$50,MATCH($A8,'[1]第３表（年）'!$C$20:$C$50,0),'[1]第３表（年）'!H$6))</f>
        <v>116.6</v>
      </c>
      <c r="I8" s="24">
        <f>IF(I$7="","",INDEX('[1]第３表（年）'!$D$20:$U$50,MATCH($A8,'[1]第３表（年）'!$C$20:$C$50,0),'[1]第３表（年）'!I$6))</f>
        <v>98.6</v>
      </c>
      <c r="J8" s="24">
        <f>IF(J$7="","",INDEX('[1]第３表（年）'!$D$20:$U$50,MATCH($A8,'[1]第３表（年）'!$C$20:$C$50,0),'[1]第３表（年）'!J$6))</f>
        <v>102.3</v>
      </c>
      <c r="K8" s="24">
        <f>IF(K$7="","",INDEX('[1]第３表（年）'!$D$20:$U$50,MATCH($A8,'[1]第３表（年）'!$C$20:$C$50,0),'[1]第３表（年）'!K$6))</f>
        <v>95.1</v>
      </c>
      <c r="L8" s="24">
        <f>IF(L$7="","",INDEX('[1]第３表（年）'!$D$20:$U$50,MATCH($A8,'[1]第３表（年）'!$C$20:$C$50,0),'[1]第３表（年）'!L$6))</f>
        <v>122.4</v>
      </c>
      <c r="M8" s="24">
        <f>IF(M$7="","",INDEX('[1]第３表（年）'!$D$20:$U$50,MATCH($A8,'[1]第３表（年）'!$C$20:$C$50,0),'[1]第３表（年）'!M$6))</f>
        <v>101.4</v>
      </c>
      <c r="N8" s="24">
        <f>IF(N$7="","",INDEX('[1]第３表（年）'!$D$20:$U$50,MATCH($A8,'[1]第３表（年）'!$C$20:$C$50,0),'[1]第３表（年）'!N$6))</f>
        <v>135.1</v>
      </c>
      <c r="O8" s="24">
        <f>IF(O$7="","",INDEX('[1]第３表（年）'!$D$20:$U$50,MATCH($A8,'[1]第３表（年）'!$C$20:$C$50,0),'[1]第３表（年）'!O$6))</f>
        <v>109.1</v>
      </c>
      <c r="P8" s="24">
        <f>IF(P$7="","",INDEX('[1]第３表（年）'!$D$20:$U$50,MATCH($A8,'[1]第３表（年）'!$C$20:$C$50,0),'[1]第３表（年）'!P$6))</f>
        <v>108.2</v>
      </c>
      <c r="Q8" s="24">
        <f>IF(Q$7="","",INDEX('[1]第３表（年）'!$D$20:$U$50,MATCH($A8,'[1]第３表（年）'!$C$20:$C$50,0),'[1]第３表（年）'!Q$6))</f>
        <v>96.1</v>
      </c>
      <c r="R8" s="24">
        <f>IF(R$7="","",INDEX('[1]第３表（年）'!$D$20:$U$50,MATCH($A8,'[1]第３表（年）'!$C$20:$C$50,0),'[1]第３表（年）'!R$6))</f>
        <v>98.1</v>
      </c>
      <c r="S8" s="24">
        <f>IF(S$7="","",INDEX('[1]第３表（年）'!$D$20:$U$50,MATCH($A8,'[1]第３表（年）'!$C$20:$C$50,0),'[1]第３表（年）'!S$6))</f>
        <v>103.9</v>
      </c>
      <c r="T8" s="24">
        <f>IF(T$7="","",INDEX('[1]第３表（年）'!$D$20:$U$50,MATCH($A8,'[1]第３表（年）'!$C$20:$C$50,0),'[1]第３表（年）'!T$6))</f>
        <v>122.9</v>
      </c>
      <c r="U8" s="25">
        <f>IF(U$7="","",INDEX('[1]第３表（年）'!$D$20:$U$50,MATCH($A8,'[1]第３表（年）'!$C$20:$C$50,0),'[1]第３表（年）'!U$6))</f>
        <v>133.5</v>
      </c>
    </row>
    <row r="9" spans="1:21" ht="30" customHeight="1" x14ac:dyDescent="0.45">
      <c r="A9" s="30">
        <f>+[2]第１表!A9</f>
        <v>30</v>
      </c>
      <c r="B9" s="50" t="str">
        <f>+[2]第１表!B9</f>
        <v>　　30</v>
      </c>
      <c r="C9" s="300"/>
      <c r="D9" s="23">
        <f>IF(D$7="","",INDEX('[1]第３表（年）'!$D$20:$U$50,MATCH($A9,'[1]第３表（年）'!$C$20:$C$50,0),'[1]第３表（年）'!D$6))</f>
        <v>103.4</v>
      </c>
      <c r="E9" s="24">
        <f>IF(E$7="","",INDEX('[1]第３表（年）'!$D$20:$U$50,MATCH($A9,'[1]第３表（年）'!$C$20:$C$50,0),'[1]第３表（年）'!E$6))</f>
        <v>103.9</v>
      </c>
      <c r="F9" s="24">
        <f>IF(F$7="","",INDEX('[1]第３表（年）'!$D$20:$U$50,MATCH($A9,'[1]第３表（年）'!$C$20:$C$50,0),'[1]第３表（年）'!F$6))</f>
        <v>106.9</v>
      </c>
      <c r="G9" s="24">
        <f>IF(G$7="","",INDEX('[1]第３表（年）'!$D$20:$U$50,MATCH($A9,'[1]第３表（年）'!$C$20:$C$50,0),'[1]第３表（年）'!G$6))</f>
        <v>102.2</v>
      </c>
      <c r="H9" s="24">
        <f>IF(H$7="","",INDEX('[1]第３表（年）'!$D$20:$U$50,MATCH($A9,'[1]第３表（年）'!$C$20:$C$50,0),'[1]第３表（年）'!H$6))</f>
        <v>112.2</v>
      </c>
      <c r="I9" s="24">
        <f>IF(I$7="","",INDEX('[1]第３表（年）'!$D$20:$U$50,MATCH($A9,'[1]第３表（年）'!$C$20:$C$50,0),'[1]第３表（年）'!I$6))</f>
        <v>96.5</v>
      </c>
      <c r="J9" s="24">
        <f>IF(J$7="","",INDEX('[1]第３表（年）'!$D$20:$U$50,MATCH($A9,'[1]第３表（年）'!$C$20:$C$50,0),'[1]第３表（年）'!J$6))</f>
        <v>104</v>
      </c>
      <c r="K9" s="24">
        <f>IF(K$7="","",INDEX('[1]第３表（年）'!$D$20:$U$50,MATCH($A9,'[1]第３表（年）'!$C$20:$C$50,0),'[1]第３表（年）'!K$6))</f>
        <v>95.4</v>
      </c>
      <c r="L9" s="24">
        <f>IF(L$7="","",INDEX('[1]第３表（年）'!$D$20:$U$50,MATCH($A9,'[1]第３表（年）'!$C$20:$C$50,0),'[1]第３表（年）'!L$6))</f>
        <v>125.7</v>
      </c>
      <c r="M9" s="24">
        <f>IF(M$7="","",INDEX('[1]第３表（年）'!$D$20:$U$50,MATCH($A9,'[1]第３表（年）'!$C$20:$C$50,0),'[1]第３表（年）'!M$6))</f>
        <v>104.1</v>
      </c>
      <c r="N9" s="24">
        <f>IF(N$7="","",INDEX('[1]第３表（年）'!$D$20:$U$50,MATCH($A9,'[1]第３表（年）'!$C$20:$C$50,0),'[1]第３表（年）'!N$6))</f>
        <v>109.3</v>
      </c>
      <c r="O9" s="24">
        <f>IF(O$7="","",INDEX('[1]第３表（年）'!$D$20:$U$50,MATCH($A9,'[1]第３表（年）'!$C$20:$C$50,0),'[1]第３表（年）'!O$6))</f>
        <v>102</v>
      </c>
      <c r="P9" s="24">
        <f>IF(P$7="","",INDEX('[1]第３表（年）'!$D$20:$U$50,MATCH($A9,'[1]第３表（年）'!$C$20:$C$50,0),'[1]第３表（年）'!P$6))</f>
        <v>111.9</v>
      </c>
      <c r="Q9" s="24">
        <f>IF(Q$7="","",INDEX('[1]第３表（年）'!$D$20:$U$50,MATCH($A9,'[1]第３表（年）'!$C$20:$C$50,0),'[1]第３表（年）'!Q$6))</f>
        <v>99.2</v>
      </c>
      <c r="R9" s="24">
        <f>IF(R$7="","",INDEX('[1]第３表（年）'!$D$20:$U$50,MATCH($A9,'[1]第３表（年）'!$C$20:$C$50,0),'[1]第３表（年）'!R$6))</f>
        <v>99.1</v>
      </c>
      <c r="S9" s="24">
        <f>IF(S$7="","",INDEX('[1]第３表（年）'!$D$20:$U$50,MATCH($A9,'[1]第３表（年）'!$C$20:$C$50,0),'[1]第３表（年）'!S$6))</f>
        <v>103.4</v>
      </c>
      <c r="T9" s="24">
        <f>IF(T$7="","",INDEX('[1]第３表（年）'!$D$20:$U$50,MATCH($A9,'[1]第３表（年）'!$C$20:$C$50,0),'[1]第３表（年）'!T$6))</f>
        <v>106.9</v>
      </c>
      <c r="U9" s="25">
        <f>IF(U$7="","",INDEX('[1]第３表（年）'!$D$20:$U$50,MATCH($A9,'[1]第３表（年）'!$C$20:$C$50,0),'[1]第３表（年）'!U$6))</f>
        <v>130.5</v>
      </c>
    </row>
    <row r="10" spans="1:21" ht="30" customHeight="1" x14ac:dyDescent="0.45">
      <c r="A10" s="30">
        <f>+[2]第１表!A10</f>
        <v>1</v>
      </c>
      <c r="B10" s="50" t="str">
        <f>+[2]第１表!B10</f>
        <v>令和元</v>
      </c>
      <c r="C10" s="300"/>
      <c r="D10" s="23">
        <f>IF(D$7="","",INDEX('[1]第３表（年）'!$D$20:$U$50,MATCH($A10,'[1]第３表（年）'!$C$20:$C$50,0),'[1]第３表（年）'!D$6))</f>
        <v>100.8</v>
      </c>
      <c r="E10" s="24">
        <f>IF(E$7="","",INDEX('[1]第３表（年）'!$D$20:$U$50,MATCH($A10,'[1]第３表（年）'!$C$20:$C$50,0),'[1]第３表（年）'!E$6))</f>
        <v>106.5</v>
      </c>
      <c r="F10" s="24">
        <f>IF(F$7="","",INDEX('[1]第３表（年）'!$D$20:$U$50,MATCH($A10,'[1]第３表（年）'!$C$20:$C$50,0),'[1]第３表（年）'!F$6))</f>
        <v>103.3</v>
      </c>
      <c r="G10" s="24">
        <f>IF(G$7="","",INDEX('[1]第３表（年）'!$D$20:$U$50,MATCH($A10,'[1]第３表（年）'!$C$20:$C$50,0),'[1]第３表（年）'!G$6))</f>
        <v>99.1</v>
      </c>
      <c r="H10" s="24">
        <f>IF(H$7="","",INDEX('[1]第３表（年）'!$D$20:$U$50,MATCH($A10,'[1]第３表（年）'!$C$20:$C$50,0),'[1]第３表（年）'!H$6))</f>
        <v>104.9</v>
      </c>
      <c r="I10" s="24">
        <f>IF(I$7="","",INDEX('[1]第３表（年）'!$D$20:$U$50,MATCH($A10,'[1]第３表（年）'!$C$20:$C$50,0),'[1]第３表（年）'!I$6))</f>
        <v>94.3</v>
      </c>
      <c r="J10" s="24">
        <f>IF(J$7="","",INDEX('[1]第３表（年）'!$D$20:$U$50,MATCH($A10,'[1]第３表（年）'!$C$20:$C$50,0),'[1]第３表（年）'!J$6))</f>
        <v>98</v>
      </c>
      <c r="K10" s="24">
        <f>IF(K$7="","",INDEX('[1]第３表（年）'!$D$20:$U$50,MATCH($A10,'[1]第３表（年）'!$C$20:$C$50,0),'[1]第３表（年）'!K$6))</f>
        <v>96.2</v>
      </c>
      <c r="L10" s="24">
        <f>IF(L$7="","",INDEX('[1]第３表（年）'!$D$20:$U$50,MATCH($A10,'[1]第３表（年）'!$C$20:$C$50,0),'[1]第３表（年）'!L$6))</f>
        <v>123</v>
      </c>
      <c r="M10" s="24">
        <f>IF(M$7="","",INDEX('[1]第３表（年）'!$D$20:$U$50,MATCH($A10,'[1]第３表（年）'!$C$20:$C$50,0),'[1]第３表（年）'!M$6))</f>
        <v>105.9</v>
      </c>
      <c r="N10" s="24">
        <f>IF(N$7="","",INDEX('[1]第３表（年）'!$D$20:$U$50,MATCH($A10,'[1]第３表（年）'!$C$20:$C$50,0),'[1]第３表（年）'!N$6))</f>
        <v>104</v>
      </c>
      <c r="O10" s="24">
        <f>IF(O$7="","",INDEX('[1]第３表（年）'!$D$20:$U$50,MATCH($A10,'[1]第３表（年）'!$C$20:$C$50,0),'[1]第３表（年）'!O$6))</f>
        <v>88.5</v>
      </c>
      <c r="P10" s="24">
        <f>IF(P$7="","",INDEX('[1]第３表（年）'!$D$20:$U$50,MATCH($A10,'[1]第３表（年）'!$C$20:$C$50,0),'[1]第３表（年）'!P$6))</f>
        <v>97.5</v>
      </c>
      <c r="Q10" s="24">
        <f>IF(Q$7="","",INDEX('[1]第３表（年）'!$D$20:$U$50,MATCH($A10,'[1]第３表（年）'!$C$20:$C$50,0),'[1]第３表（年）'!Q$6))</f>
        <v>103.5</v>
      </c>
      <c r="R10" s="24">
        <f>IF(R$7="","",INDEX('[1]第３表（年）'!$D$20:$U$50,MATCH($A10,'[1]第３表（年）'!$C$20:$C$50,0),'[1]第３表（年）'!R$6))</f>
        <v>96.2</v>
      </c>
      <c r="S10" s="24">
        <f>IF(S$7="","",INDEX('[1]第３表（年）'!$D$20:$U$50,MATCH($A10,'[1]第３表（年）'!$C$20:$C$50,0),'[1]第３表（年）'!S$6))</f>
        <v>101</v>
      </c>
      <c r="T10" s="24">
        <f>IF(T$7="","",INDEX('[1]第３表（年）'!$D$20:$U$50,MATCH($A10,'[1]第３表（年）'!$C$20:$C$50,0),'[1]第３表（年）'!T$6))</f>
        <v>106.8</v>
      </c>
      <c r="U10" s="25">
        <f>IF(U$7="","",INDEX('[1]第３表（年）'!$D$20:$U$50,MATCH($A10,'[1]第３表（年）'!$C$20:$C$50,0),'[1]第３表（年）'!U$6))</f>
        <v>114.6</v>
      </c>
    </row>
    <row r="11" spans="1:21" ht="30" customHeight="1" x14ac:dyDescent="0.45">
      <c r="A11" s="30">
        <f>+[2]第１表!A11</f>
        <v>2</v>
      </c>
      <c r="B11" s="50" t="str">
        <f>+[2]第１表!B11</f>
        <v>　　２</v>
      </c>
      <c r="C11" s="300"/>
      <c r="D11" s="23">
        <f>IF(D$7="","",INDEX('[1]第３表（年）'!$D$20:$U$50,MATCH($A11,'[1]第３表（年）'!$C$20:$C$50,0),'[1]第３表（年）'!D$6))</f>
        <v>100</v>
      </c>
      <c r="E11" s="24">
        <f>IF(E$7="","",INDEX('[1]第３表（年）'!$D$20:$U$50,MATCH($A11,'[1]第３表（年）'!$C$20:$C$50,0),'[1]第３表（年）'!E$6))</f>
        <v>100</v>
      </c>
      <c r="F11" s="24">
        <f>IF(F$7="","",INDEX('[1]第３表（年）'!$D$20:$U$50,MATCH($A11,'[1]第３表（年）'!$C$20:$C$50,0),'[1]第３表（年）'!F$6))</f>
        <v>100</v>
      </c>
      <c r="G11" s="24">
        <f>IF(G$7="","",INDEX('[1]第３表（年）'!$D$20:$U$50,MATCH($A11,'[1]第３表（年）'!$C$20:$C$50,0),'[1]第３表（年）'!G$6))</f>
        <v>100</v>
      </c>
      <c r="H11" s="24">
        <f>IF(H$7="","",INDEX('[1]第３表（年）'!$D$20:$U$50,MATCH($A11,'[1]第３表（年）'!$C$20:$C$50,0),'[1]第３表（年）'!H$6))</f>
        <v>100</v>
      </c>
      <c r="I11" s="24">
        <f>IF(I$7="","",INDEX('[1]第３表（年）'!$D$20:$U$50,MATCH($A11,'[1]第３表（年）'!$C$20:$C$50,0),'[1]第３表（年）'!I$6))</f>
        <v>100</v>
      </c>
      <c r="J11" s="24">
        <f>IF(J$7="","",INDEX('[1]第３表（年）'!$D$20:$U$50,MATCH($A11,'[1]第３表（年）'!$C$20:$C$50,0),'[1]第３表（年）'!J$6))</f>
        <v>100</v>
      </c>
      <c r="K11" s="24">
        <f>IF(K$7="","",INDEX('[1]第３表（年）'!$D$20:$U$50,MATCH($A11,'[1]第３表（年）'!$C$20:$C$50,0),'[1]第３表（年）'!K$6))</f>
        <v>100</v>
      </c>
      <c r="L11" s="24">
        <f>IF(L$7="","",INDEX('[1]第３表（年）'!$D$20:$U$50,MATCH($A11,'[1]第３表（年）'!$C$20:$C$50,0),'[1]第３表（年）'!L$6))</f>
        <v>100</v>
      </c>
      <c r="M11" s="24">
        <f>IF(M$7="","",INDEX('[1]第３表（年）'!$D$20:$U$50,MATCH($A11,'[1]第３表（年）'!$C$20:$C$50,0),'[1]第３表（年）'!M$6))</f>
        <v>100</v>
      </c>
      <c r="N11" s="24">
        <f>IF(N$7="","",INDEX('[1]第３表（年）'!$D$20:$U$50,MATCH($A11,'[1]第３表（年）'!$C$20:$C$50,0),'[1]第３表（年）'!N$6))</f>
        <v>100</v>
      </c>
      <c r="O11" s="24">
        <f>IF(O$7="","",INDEX('[1]第３表（年）'!$D$20:$U$50,MATCH($A11,'[1]第３表（年）'!$C$20:$C$50,0),'[1]第３表（年）'!O$6))</f>
        <v>100</v>
      </c>
      <c r="P11" s="24">
        <f>IF(P$7="","",INDEX('[1]第３表（年）'!$D$20:$U$50,MATCH($A11,'[1]第３表（年）'!$C$20:$C$50,0),'[1]第３表（年）'!P$6))</f>
        <v>100</v>
      </c>
      <c r="Q11" s="24">
        <f>IF(Q$7="","",INDEX('[1]第３表（年）'!$D$20:$U$50,MATCH($A11,'[1]第３表（年）'!$C$20:$C$50,0),'[1]第３表（年）'!Q$6))</f>
        <v>100</v>
      </c>
      <c r="R11" s="24">
        <f>IF(R$7="","",INDEX('[1]第３表（年）'!$D$20:$U$50,MATCH($A11,'[1]第３表（年）'!$C$20:$C$50,0),'[1]第３表（年）'!R$6))</f>
        <v>100</v>
      </c>
      <c r="S11" s="24">
        <f>IF(S$7="","",INDEX('[1]第３表（年）'!$D$20:$U$50,MATCH($A11,'[1]第３表（年）'!$C$20:$C$50,0),'[1]第３表（年）'!S$6))</f>
        <v>100</v>
      </c>
      <c r="T11" s="24">
        <f>IF(T$7="","",INDEX('[1]第３表（年）'!$D$20:$U$50,MATCH($A11,'[1]第３表（年）'!$C$20:$C$50,0),'[1]第３表（年）'!T$6))</f>
        <v>100</v>
      </c>
      <c r="U11" s="25">
        <f>IF(U$7="","",INDEX('[1]第３表（年）'!$D$20:$U$50,MATCH($A11,'[1]第３表（年）'!$C$20:$C$50,0),'[1]第３表（年）'!U$6))</f>
        <v>100</v>
      </c>
    </row>
    <row r="12" spans="1:21" ht="30" customHeight="1" x14ac:dyDescent="0.45">
      <c r="A12" s="30">
        <f>+[2]第１表!A12</f>
        <v>3</v>
      </c>
      <c r="B12" s="50" t="str">
        <f>+[2]第１表!B12</f>
        <v>　　３</v>
      </c>
      <c r="C12" s="300"/>
      <c r="D12" s="23">
        <f>IF(D$7="","",INDEX('[1]第３表（年）'!$D$20:$U$50,MATCH($A12,'[1]第３表（年）'!$C$20:$C$50,0),'[1]第３表（年）'!D$6))</f>
        <v>100.5</v>
      </c>
      <c r="E12" s="24">
        <f>IF(E$7="","",INDEX('[1]第３表（年）'!$D$20:$U$50,MATCH($A12,'[1]第３表（年）'!$C$20:$C$50,0),'[1]第３表（年）'!E$6))</f>
        <v>102.7</v>
      </c>
      <c r="F12" s="24">
        <f>IF(F$7="","",INDEX('[1]第３表（年）'!$D$20:$U$50,MATCH($A12,'[1]第３表（年）'!$C$20:$C$50,0),'[1]第３表（年）'!F$6))</f>
        <v>102.4</v>
      </c>
      <c r="G12" s="24">
        <f>IF(G$7="","",INDEX('[1]第３表（年）'!$D$20:$U$50,MATCH($A12,'[1]第３表（年）'!$C$20:$C$50,0),'[1]第３表（年）'!G$6))</f>
        <v>102.2</v>
      </c>
      <c r="H12" s="24">
        <f>IF(H$7="","",INDEX('[1]第３表（年）'!$D$20:$U$50,MATCH($A12,'[1]第３表（年）'!$C$20:$C$50,0),'[1]第３表（年）'!H$6))</f>
        <v>102.3</v>
      </c>
      <c r="I12" s="24">
        <f>IF(I$7="","",INDEX('[1]第３表（年）'!$D$20:$U$50,MATCH($A12,'[1]第３表（年）'!$C$20:$C$50,0),'[1]第３表（年）'!I$6))</f>
        <v>96.1</v>
      </c>
      <c r="J12" s="24">
        <f>IF(J$7="","",INDEX('[1]第３表（年）'!$D$20:$U$50,MATCH($A12,'[1]第３表（年）'!$C$20:$C$50,0),'[1]第３表（年）'!J$6))</f>
        <v>97.1</v>
      </c>
      <c r="K12" s="24">
        <f>IF(K$7="","",INDEX('[1]第３表（年）'!$D$20:$U$50,MATCH($A12,'[1]第３表（年）'!$C$20:$C$50,0),'[1]第３表（年）'!K$6))</f>
        <v>99</v>
      </c>
      <c r="L12" s="24">
        <f>IF(L$7="","",INDEX('[1]第３表（年）'!$D$20:$U$50,MATCH($A12,'[1]第３表（年）'!$C$20:$C$50,0),'[1]第３表（年）'!L$6))</f>
        <v>129</v>
      </c>
      <c r="M12" s="24">
        <f>IF(M$7="","",INDEX('[1]第３表（年）'!$D$20:$U$50,MATCH($A12,'[1]第３表（年）'!$C$20:$C$50,0),'[1]第３表（年）'!M$6))</f>
        <v>98.7</v>
      </c>
      <c r="N12" s="24">
        <f>IF(N$7="","",INDEX('[1]第３表（年）'!$D$20:$U$50,MATCH($A12,'[1]第３表（年）'!$C$20:$C$50,0),'[1]第３表（年）'!N$6))</f>
        <v>104.5</v>
      </c>
      <c r="O12" s="24">
        <f>IF(O$7="","",INDEX('[1]第３表（年）'!$D$20:$U$50,MATCH($A12,'[1]第３表（年）'!$C$20:$C$50,0),'[1]第３表（年）'!O$6))</f>
        <v>118.6</v>
      </c>
      <c r="P12" s="24">
        <f>IF(P$7="","",INDEX('[1]第３表（年）'!$D$20:$U$50,MATCH($A12,'[1]第３表（年）'!$C$20:$C$50,0),'[1]第３表（年）'!P$6))</f>
        <v>106.9</v>
      </c>
      <c r="Q12" s="24">
        <f>IF(Q$7="","",INDEX('[1]第３表（年）'!$D$20:$U$50,MATCH($A12,'[1]第３表（年）'!$C$20:$C$50,0),'[1]第３表（年）'!Q$6))</f>
        <v>96.9</v>
      </c>
      <c r="R12" s="24">
        <f>IF(R$7="","",INDEX('[1]第３表（年）'!$D$20:$U$50,MATCH($A12,'[1]第３表（年）'!$C$20:$C$50,0),'[1]第３表（年）'!R$6))</f>
        <v>98.3</v>
      </c>
      <c r="S12" s="24">
        <f>IF(S$7="","",INDEX('[1]第３表（年）'!$D$20:$U$50,MATCH($A12,'[1]第３表（年）'!$C$20:$C$50,0),'[1]第３表（年）'!S$6))</f>
        <v>97.8</v>
      </c>
      <c r="T12" s="24">
        <f>IF(T$7="","",INDEX('[1]第３表（年）'!$D$20:$U$50,MATCH($A12,'[1]第３表（年）'!$C$20:$C$50,0),'[1]第３表（年）'!T$6))</f>
        <v>101.6</v>
      </c>
      <c r="U12" s="25">
        <f>IF(U$7="","",INDEX('[1]第３表（年）'!$D$20:$U$50,MATCH($A12,'[1]第３表（年）'!$C$20:$C$50,0),'[1]第３表（年）'!U$6))</f>
        <v>125.4</v>
      </c>
    </row>
    <row r="13" spans="1:21" ht="30" customHeight="1" x14ac:dyDescent="0.45">
      <c r="A13" s="30">
        <f>+[2]第１表!A13</f>
        <v>4</v>
      </c>
      <c r="B13" s="51" t="str">
        <f>+[2]第１表!B13</f>
        <v>　　４</v>
      </c>
      <c r="C13" s="300"/>
      <c r="D13" s="23">
        <f>IF(D$7="","",INDEX('[1]第３表（年）'!$D$20:$U$50,MATCH($A13,'[1]第３表（年）'!$C$20:$C$50,0),'[1]第３表（年）'!D$6))</f>
        <v>100.3</v>
      </c>
      <c r="E13" s="24">
        <f>IF(E$7="","",INDEX('[1]第３表（年）'!$D$20:$U$50,MATCH($A13,'[1]第３表（年）'!$C$20:$C$50,0),'[1]第３表（年）'!E$6))</f>
        <v>101.3</v>
      </c>
      <c r="F13" s="24">
        <f>IF(F$7="","",INDEX('[1]第３表（年）'!$D$20:$U$50,MATCH($A13,'[1]第３表（年）'!$C$20:$C$50,0),'[1]第３表（年）'!F$6))</f>
        <v>101.3</v>
      </c>
      <c r="G13" s="24">
        <f>IF(G$7="","",INDEX('[1]第３表（年）'!$D$20:$U$50,MATCH($A13,'[1]第３表（年）'!$C$20:$C$50,0),'[1]第３表（年）'!G$6))</f>
        <v>96.5</v>
      </c>
      <c r="H13" s="24">
        <f>IF(H$7="","",INDEX('[1]第３表（年）'!$D$20:$U$50,MATCH($A13,'[1]第３表（年）'!$C$20:$C$50,0),'[1]第３表（年）'!H$6))</f>
        <v>102</v>
      </c>
      <c r="I13" s="24">
        <f>IF(I$7="","",INDEX('[1]第３表（年）'!$D$20:$U$50,MATCH($A13,'[1]第３表（年）'!$C$20:$C$50,0),'[1]第３表（年）'!I$6))</f>
        <v>96.5</v>
      </c>
      <c r="J13" s="24">
        <f>IF(J$7="","",INDEX('[1]第３表（年）'!$D$20:$U$50,MATCH($A13,'[1]第３表（年）'!$C$20:$C$50,0),'[1]第３表（年）'!J$6))</f>
        <v>96.8</v>
      </c>
      <c r="K13" s="24">
        <f>IF(K$7="","",INDEX('[1]第３表（年）'!$D$20:$U$50,MATCH($A13,'[1]第３表（年）'!$C$20:$C$50,0),'[1]第３表（年）'!K$6))</f>
        <v>91.8</v>
      </c>
      <c r="L13" s="24">
        <f>IF(L$7="","",INDEX('[1]第３表（年）'!$D$20:$U$50,MATCH($A13,'[1]第３表（年）'!$C$20:$C$50,0),'[1]第３表（年）'!L$6))</f>
        <v>114.2</v>
      </c>
      <c r="M13" s="24">
        <f>IF(M$7="","",INDEX('[1]第３表（年）'!$D$20:$U$50,MATCH($A13,'[1]第３表（年）'!$C$20:$C$50,0),'[1]第３表（年）'!M$6))</f>
        <v>96.9</v>
      </c>
      <c r="N13" s="24">
        <f>IF(N$7="","",INDEX('[1]第３表（年）'!$D$20:$U$50,MATCH($A13,'[1]第３表（年）'!$C$20:$C$50,0),'[1]第３表（年）'!N$6))</f>
        <v>113.9</v>
      </c>
      <c r="O13" s="24">
        <f>IF(O$7="","",INDEX('[1]第３表（年）'!$D$20:$U$50,MATCH($A13,'[1]第３表（年）'!$C$20:$C$50,0),'[1]第３表（年）'!O$6))</f>
        <v>100.3</v>
      </c>
      <c r="P13" s="24">
        <f>IF(P$7="","",INDEX('[1]第３表（年）'!$D$20:$U$50,MATCH($A13,'[1]第３表（年）'!$C$20:$C$50,0),'[1]第３表（年）'!P$6))</f>
        <v>115.7</v>
      </c>
      <c r="Q13" s="24">
        <f>IF(Q$7="","",INDEX('[1]第３表（年）'!$D$20:$U$50,MATCH($A13,'[1]第３表（年）'!$C$20:$C$50,0),'[1]第３表（年）'!Q$6))</f>
        <v>98.5</v>
      </c>
      <c r="R13" s="24">
        <f>IF(R$7="","",INDEX('[1]第３表（年）'!$D$20:$U$50,MATCH($A13,'[1]第３表（年）'!$C$20:$C$50,0),'[1]第３表（年）'!R$6))</f>
        <v>97</v>
      </c>
      <c r="S13" s="24">
        <f>IF(S$7="","",INDEX('[1]第３表（年）'!$D$20:$U$50,MATCH($A13,'[1]第３表（年）'!$C$20:$C$50,0),'[1]第３表（年）'!S$6))</f>
        <v>98.3</v>
      </c>
      <c r="T13" s="24">
        <f>IF(T$7="","",INDEX('[1]第３表（年）'!$D$20:$U$50,MATCH($A13,'[1]第３表（年）'!$C$20:$C$50,0),'[1]第３表（年）'!T$6))</f>
        <v>112.3</v>
      </c>
      <c r="U13" s="27">
        <f>IF(U$7="","",INDEX('[1]第３表（年）'!$D$20:$U$50,MATCH($A13,'[1]第３表（年）'!$C$20:$C$50,0),'[1]第３表（年）'!U$6))</f>
        <v>117.5</v>
      </c>
    </row>
    <row r="14" spans="1:21" ht="30" customHeight="1" x14ac:dyDescent="0.45">
      <c r="A14" s="30">
        <f>+[2]第１表!A14</f>
        <v>5</v>
      </c>
      <c r="B14" s="52" t="str">
        <f>+[2]第１表!B14</f>
        <v>　　５</v>
      </c>
      <c r="C14" s="53"/>
      <c r="D14" s="23">
        <f>IF(D$7="","",INDEX('[1]第３表（年）'!$D$20:$U$50,MATCH($A14,'[1]第３表（年）'!$C$20:$C$50,0),'[1]第３表（年）'!D$6))</f>
        <v>98.2</v>
      </c>
      <c r="E14" s="24">
        <f>IF(E$7="","",INDEX('[1]第３表（年）'!$D$20:$U$50,MATCH($A14,'[1]第３表（年）'!$C$20:$C$50,0),'[1]第３表（年）'!E$6))</f>
        <v>100.3</v>
      </c>
      <c r="F14" s="24">
        <f>IF(F$7="","",INDEX('[1]第３表（年）'!$D$20:$U$50,MATCH($A14,'[1]第３表（年）'!$C$20:$C$50,0),'[1]第３表（年）'!F$6))</f>
        <v>99.8</v>
      </c>
      <c r="G14" s="24">
        <f>IF(G$7="","",INDEX('[1]第３表（年）'!$D$20:$U$50,MATCH($A14,'[1]第３表（年）'!$C$20:$C$50,0),'[1]第３表（年）'!G$6))</f>
        <v>103.8</v>
      </c>
      <c r="H14" s="29">
        <f>IF(H$7="","",INDEX('[1]第３表（年）'!$D$20:$U$50,MATCH($A14,'[1]第３表（年）'!$C$20:$C$50,0),'[1]第３表（年）'!H$6))</f>
        <v>105.1</v>
      </c>
      <c r="I14" s="24">
        <f>IF(I$7="","",INDEX('[1]第３表（年）'!$D$20:$U$50,MATCH($A14,'[1]第３表（年）'!$C$20:$C$50,0),'[1]第３表（年）'!I$6))</f>
        <v>95.7</v>
      </c>
      <c r="J14" s="24">
        <f>IF(J$7="","",INDEX('[1]第３表（年）'!$D$20:$U$50,MATCH($A14,'[1]第３表（年）'!$C$20:$C$50,0),'[1]第３表（年）'!J$6))</f>
        <v>94.8</v>
      </c>
      <c r="K14" s="24">
        <f>IF(K$7="","",INDEX('[1]第３表（年）'!$D$20:$U$50,MATCH($A14,'[1]第３表（年）'!$C$20:$C$50,0),'[1]第３表（年）'!K$6))</f>
        <v>96.7</v>
      </c>
      <c r="L14" s="29">
        <f>IF(L$7="","",INDEX('[1]第３表（年）'!$D$20:$U$50,MATCH($A14,'[1]第３表（年）'!$C$20:$C$50,0),'[1]第３表（年）'!L$6))</f>
        <v>93.7</v>
      </c>
      <c r="M14" s="29">
        <f>IF(M$7="","",INDEX('[1]第３表（年）'!$D$20:$U$50,MATCH($A14,'[1]第３表（年）'!$C$20:$C$50,0),'[1]第３表（年）'!M$6))</f>
        <v>99.5</v>
      </c>
      <c r="N14" s="29">
        <f>IF(N$7="","",INDEX('[1]第３表（年）'!$D$20:$U$50,MATCH($A14,'[1]第３表（年）'!$C$20:$C$50,0),'[1]第３表（年）'!N$6))</f>
        <v>93.3</v>
      </c>
      <c r="O14" s="29">
        <f>IF(O$7="","",INDEX('[1]第３表（年）'!$D$20:$U$50,MATCH($A14,'[1]第３表（年）'!$C$20:$C$50,0),'[1]第３表（年）'!O$6))</f>
        <v>98.8</v>
      </c>
      <c r="P14" s="29">
        <f>IF(P$7="","",INDEX('[1]第３表（年）'!$D$20:$U$50,MATCH($A14,'[1]第３表（年）'!$C$20:$C$50,0),'[1]第３表（年）'!P$6))</f>
        <v>112.5</v>
      </c>
      <c r="Q14" s="29">
        <f>IF(Q$7="","",INDEX('[1]第３表（年）'!$D$20:$U$50,MATCH($A14,'[1]第３表（年）'!$C$20:$C$50,0),'[1]第３表（年）'!Q$6))</f>
        <v>99.4</v>
      </c>
      <c r="R14" s="29">
        <f>IF(R$7="","",INDEX('[1]第３表（年）'!$D$20:$U$50,MATCH($A14,'[1]第３表（年）'!$C$20:$C$50,0),'[1]第３表（年）'!R$6))</f>
        <v>97.3</v>
      </c>
      <c r="S14" s="29">
        <f>IF(S$7="","",INDEX('[1]第３表（年）'!$D$20:$U$50,MATCH($A14,'[1]第３表（年）'!$C$20:$C$50,0),'[1]第３表（年）'!S$6))</f>
        <v>97.3</v>
      </c>
      <c r="T14" s="29">
        <f>IF(T$7="","",INDEX('[1]第３表（年）'!$D$20:$U$50,MATCH($A14,'[1]第３表（年）'!$C$20:$C$50,0),'[1]第３表（年）'!T$6))</f>
        <v>110.6</v>
      </c>
      <c r="U14" s="29">
        <f>IF(U$7="","",INDEX('[1]第３表（年）'!$D$20:$U$50,MATCH($A14,'[1]第３表（年）'!$C$20:$C$50,0),'[1]第３表（年）'!U$6))</f>
        <v>114</v>
      </c>
    </row>
    <row r="15" spans="1:21" ht="30" customHeight="1" x14ac:dyDescent="0.45">
      <c r="A15" s="30" t="str">
        <f>+[2]第１表!A15</f>
        <v>53</v>
      </c>
      <c r="B15" s="54" t="str">
        <f>[2]第１表!B15</f>
        <v>令和５年</v>
      </c>
      <c r="C15" s="301" t="str">
        <f>+[2]第１表!C15</f>
        <v>３月</v>
      </c>
      <c r="D15" s="32">
        <f>IF(D$7="","",INDEX('[1]第３表（月）'!$D$160:$U$300,MATCH($A15,'[1]第３表（月）'!$A$160:$A$300,0),'[1]第３表（月）'!D$6))</f>
        <v>98.7</v>
      </c>
      <c r="E15" s="32">
        <f>IF(E$7="","",INDEX('[1]第３表（月）'!$D$160:$U$300,MATCH($A15,'[1]第３表（月）'!$A$160:$A$300,0),'[1]第３表（月）'!E$6))</f>
        <v>102.6</v>
      </c>
      <c r="F15" s="32">
        <f>IF(F$7="","",INDEX('[1]第３表（月）'!$D$160:$U$300,MATCH($A15,'[1]第３表（月）'!$A$160:$A$300,0),'[1]第３表（月）'!F$6))</f>
        <v>101.2</v>
      </c>
      <c r="G15" s="32">
        <f>IF(G$7="","",INDEX('[1]第３表（月）'!$D$160:$U$300,MATCH($A15,'[1]第３表（月）'!$A$160:$A$300,0),'[1]第３表（月）'!G$6))</f>
        <v>110.2</v>
      </c>
      <c r="H15" s="32">
        <f>IF(H$7="","",INDEX('[1]第３表（月）'!$D$160:$U$300,MATCH($A15,'[1]第３表（月）'!$A$160:$A$300,0),'[1]第３表（月）'!H$6))</f>
        <v>108.8</v>
      </c>
      <c r="I15" s="32">
        <f>IF(I$7="","",INDEX('[1]第３表（月）'!$D$160:$U$300,MATCH($A15,'[1]第３表（月）'!$A$160:$A$300,0),'[1]第３表（月）'!I$6))</f>
        <v>93.8</v>
      </c>
      <c r="J15" s="32">
        <f>IF(J$7="","",INDEX('[1]第３表（月）'!$D$160:$U$300,MATCH($A15,'[1]第３表（月）'!$A$160:$A$300,0),'[1]第３表（月）'!J$6))</f>
        <v>93.7</v>
      </c>
      <c r="K15" s="32">
        <f>IF(K$7="","",INDEX('[1]第３表（月）'!$D$160:$U$300,MATCH($A15,'[1]第３表（月）'!$A$160:$A$300,0),'[1]第３表（月）'!K$6))</f>
        <v>101.5</v>
      </c>
      <c r="L15" s="32">
        <f>IF(L$7="","",INDEX('[1]第３表（月）'!$D$160:$U$300,MATCH($A15,'[1]第３表（月）'!$A$160:$A$300,0),'[1]第３表（月）'!L$6))</f>
        <v>90.8</v>
      </c>
      <c r="M15" s="32">
        <f>IF(M$7="","",INDEX('[1]第３表（月）'!$D$160:$U$300,MATCH($A15,'[1]第３表（月）'!$A$160:$A$300,0),'[1]第３表（月）'!M$6))</f>
        <v>106.3</v>
      </c>
      <c r="N15" s="32">
        <f>IF(N$7="","",INDEX('[1]第３表（月）'!$D$160:$U$300,MATCH($A15,'[1]第３表（月）'!$A$160:$A$300,0),'[1]第３表（月）'!N$6))</f>
        <v>95.9</v>
      </c>
      <c r="O15" s="32">
        <f>IF(O$7="","",INDEX('[1]第３表（月）'!$D$160:$U$300,MATCH($A15,'[1]第３表（月）'!$A$160:$A$300,0),'[1]第３表（月）'!O$6))</f>
        <v>93.4</v>
      </c>
      <c r="P15" s="32">
        <f>IF(P$7="","",INDEX('[1]第３表（月）'!$D$160:$U$300,MATCH($A15,'[1]第３表（月）'!$A$160:$A$300,0),'[1]第３表（月）'!P$6))</f>
        <v>118.1</v>
      </c>
      <c r="Q15" s="32">
        <f>IF(Q$7="","",INDEX('[1]第３表（月）'!$D$160:$U$300,MATCH($A15,'[1]第３表（月）'!$A$160:$A$300,0),'[1]第３表（月）'!Q$6))</f>
        <v>96.4</v>
      </c>
      <c r="R15" s="32">
        <f>IF(R$7="","",INDEX('[1]第３表（月）'!$D$160:$U$300,MATCH($A15,'[1]第３表（月）'!$A$160:$A$300,0),'[1]第３表（月）'!R$6))</f>
        <v>98.2</v>
      </c>
      <c r="S15" s="32">
        <f>IF(S$7="","",INDEX('[1]第３表（月）'!$D$160:$U$300,MATCH($A15,'[1]第３表（月）'!$A$160:$A$300,0),'[1]第３表（月）'!S$6))</f>
        <v>100.5</v>
      </c>
      <c r="T15" s="32">
        <f>IF(T$7="","",INDEX('[1]第３表（月）'!$D$160:$U$300,MATCH($A15,'[1]第３表（月）'!$A$160:$A$300,0),'[1]第３表（月）'!T$6))</f>
        <v>109.5</v>
      </c>
      <c r="U15" s="32">
        <f>IF(U$7="","",INDEX('[1]第３表（月）'!$D$160:$U$300,MATCH($A15,'[1]第３表（月）'!$A$160:$A$300,0),'[1]第３表（月）'!U$6))</f>
        <v>116.5</v>
      </c>
    </row>
    <row r="16" spans="1:21" ht="30" customHeight="1" x14ac:dyDescent="0.45">
      <c r="A16" s="30" t="str">
        <f>+[2]第１表!A16</f>
        <v>54</v>
      </c>
      <c r="B16" s="55" t="str">
        <f>[2]第１表!B16</f>
        <v/>
      </c>
      <c r="C16" s="297" t="str">
        <f>+[2]第１表!C16</f>
        <v>４月</v>
      </c>
      <c r="D16" s="33">
        <f>IF(D$7="","",INDEX('[1]第３表（月）'!$D$160:$U$300,MATCH($A16,'[1]第３表（月）'!$A$160:$A$300,0),'[1]第３表（月）'!D$6))</f>
        <v>101.7</v>
      </c>
      <c r="E16" s="33">
        <f>IF(E$7="","",INDEX('[1]第３表（月）'!$D$160:$U$300,MATCH($A16,'[1]第３表（月）'!$A$160:$A$300,0),'[1]第３表（月）'!E$6))</f>
        <v>102.6</v>
      </c>
      <c r="F16" s="33">
        <f>IF(F$7="","",INDEX('[1]第３表（月）'!$D$160:$U$300,MATCH($A16,'[1]第３表（月）'!$A$160:$A$300,0),'[1]第３表（月）'!F$6))</f>
        <v>104.2</v>
      </c>
      <c r="G16" s="33">
        <f>IF(G$7="","",INDEX('[1]第３表（月）'!$D$160:$U$300,MATCH($A16,'[1]第３表（月）'!$A$160:$A$300,0),'[1]第３表（月）'!G$6))</f>
        <v>106.7</v>
      </c>
      <c r="H16" s="33">
        <f>IF(H$7="","",INDEX('[1]第３表（月）'!$D$160:$U$300,MATCH($A16,'[1]第３表（月）'!$A$160:$A$300,0),'[1]第３表（月）'!H$6))</f>
        <v>108.5</v>
      </c>
      <c r="I16" s="33">
        <f>IF(I$7="","",INDEX('[1]第３表（月）'!$D$160:$U$300,MATCH($A16,'[1]第３表（月）'!$A$160:$A$300,0),'[1]第３表（月）'!I$6))</f>
        <v>94.8</v>
      </c>
      <c r="J16" s="33">
        <f>IF(J$7="","",INDEX('[1]第３表（月）'!$D$160:$U$300,MATCH($A16,'[1]第３表（月）'!$A$160:$A$300,0),'[1]第３表（月）'!J$6))</f>
        <v>99.6</v>
      </c>
      <c r="K16" s="33">
        <f>IF(K$7="","",INDEX('[1]第３表（月）'!$D$160:$U$300,MATCH($A16,'[1]第３表（月）'!$A$160:$A$300,0),'[1]第３表（月）'!K$6))</f>
        <v>99.6</v>
      </c>
      <c r="L16" s="33">
        <f>IF(L$7="","",INDEX('[1]第３表（月）'!$D$160:$U$300,MATCH($A16,'[1]第３表（月）'!$A$160:$A$300,0),'[1]第３表（月）'!L$6))</f>
        <v>90.8</v>
      </c>
      <c r="M16" s="33">
        <f>IF(M$7="","",INDEX('[1]第３表（月）'!$D$160:$U$300,MATCH($A16,'[1]第３表（月）'!$A$160:$A$300,0),'[1]第３表（月）'!M$6))</f>
        <v>106.9</v>
      </c>
      <c r="N16" s="33">
        <f>IF(N$7="","",INDEX('[1]第３表（月）'!$D$160:$U$300,MATCH($A16,'[1]第３表（月）'!$A$160:$A$300,0),'[1]第３表（月）'!N$6))</f>
        <v>100.8</v>
      </c>
      <c r="O16" s="33">
        <f>IF(O$7="","",INDEX('[1]第３表（月）'!$D$160:$U$300,MATCH($A16,'[1]第３表（月）'!$A$160:$A$300,0),'[1]第３表（月）'!O$6))</f>
        <v>93.7</v>
      </c>
      <c r="P16" s="33">
        <f>IF(P$7="","",INDEX('[1]第３表（月）'!$D$160:$U$300,MATCH($A16,'[1]第３表（月）'!$A$160:$A$300,0),'[1]第３表（月）'!P$6))</f>
        <v>126</v>
      </c>
      <c r="Q16" s="33">
        <f>IF(Q$7="","",INDEX('[1]第３表（月）'!$D$160:$U$300,MATCH($A16,'[1]第３表（月）'!$A$160:$A$300,0),'[1]第３表（月）'!Q$6))</f>
        <v>99.8</v>
      </c>
      <c r="R16" s="33">
        <f>IF(R$7="","",INDEX('[1]第３表（月）'!$D$160:$U$300,MATCH($A16,'[1]第３表（月）'!$A$160:$A$300,0),'[1]第３表（月）'!R$6))</f>
        <v>104.2</v>
      </c>
      <c r="S16" s="33">
        <f>IF(S$7="","",INDEX('[1]第３表（月）'!$D$160:$U$300,MATCH($A16,'[1]第３表（月）'!$A$160:$A$300,0),'[1]第３表（月）'!S$6))</f>
        <v>96.5</v>
      </c>
      <c r="T16" s="33">
        <f>IF(T$7="","",INDEX('[1]第３表（月）'!$D$160:$U$300,MATCH($A16,'[1]第３表（月）'!$A$160:$A$300,0),'[1]第３表（月）'!T$6))</f>
        <v>120.2</v>
      </c>
      <c r="U16" s="33">
        <f>IF(U$7="","",INDEX('[1]第３表（月）'!$D$160:$U$300,MATCH($A16,'[1]第３表（月）'!$A$160:$A$300,0),'[1]第３表（月）'!U$6))</f>
        <v>122.9</v>
      </c>
    </row>
    <row r="17" spans="1:21" ht="30" customHeight="1" x14ac:dyDescent="0.45">
      <c r="A17" s="30" t="str">
        <f>+[2]第１表!A17</f>
        <v>55</v>
      </c>
      <c r="B17" s="55" t="str">
        <f>[2]第１表!B17</f>
        <v/>
      </c>
      <c r="C17" s="297" t="str">
        <f>+[2]第１表!C17</f>
        <v>５月</v>
      </c>
      <c r="D17" s="33">
        <f>IF(D$7="","",INDEX('[1]第３表（月）'!$D$160:$U$300,MATCH($A17,'[1]第３表（月）'!$A$160:$A$300,0),'[1]第３表（月）'!D$6))</f>
        <v>97.6</v>
      </c>
      <c r="E17" s="33">
        <f>IF(E$7="","",INDEX('[1]第３表（月）'!$D$160:$U$300,MATCH($A17,'[1]第３表（月）'!$A$160:$A$300,0),'[1]第３表（月）'!E$6))</f>
        <v>92.4</v>
      </c>
      <c r="F17" s="33">
        <f>IF(F$7="","",INDEX('[1]第３表（月）'!$D$160:$U$300,MATCH($A17,'[1]第３表（月）'!$A$160:$A$300,0),'[1]第３表（月）'!F$6))</f>
        <v>94</v>
      </c>
      <c r="G17" s="33">
        <f>IF(G$7="","",INDEX('[1]第３表（月）'!$D$160:$U$300,MATCH($A17,'[1]第３表（月）'!$A$160:$A$300,0),'[1]第３表（月）'!G$6))</f>
        <v>100.7</v>
      </c>
      <c r="H17" s="33">
        <f>IF(H$7="","",INDEX('[1]第３表（月）'!$D$160:$U$300,MATCH($A17,'[1]第３表（月）'!$A$160:$A$300,0),'[1]第３表（月）'!H$6))</f>
        <v>101.8</v>
      </c>
      <c r="I17" s="33">
        <f>IF(I$7="","",INDEX('[1]第３表（月）'!$D$160:$U$300,MATCH($A17,'[1]第３表（月）'!$A$160:$A$300,0),'[1]第３表（月）'!I$6))</f>
        <v>91.1</v>
      </c>
      <c r="J17" s="33">
        <f>IF(J$7="","",INDEX('[1]第３表（月）'!$D$160:$U$300,MATCH($A17,'[1]第３表（月）'!$A$160:$A$300,0),'[1]第３表（月）'!J$6))</f>
        <v>95</v>
      </c>
      <c r="K17" s="33">
        <f>IF(K$7="","",INDEX('[1]第３表（月）'!$D$160:$U$300,MATCH($A17,'[1]第３表（月）'!$A$160:$A$300,0),'[1]第３表（月）'!K$6))</f>
        <v>95.7</v>
      </c>
      <c r="L17" s="33">
        <f>IF(L$7="","",INDEX('[1]第３表（月）'!$D$160:$U$300,MATCH($A17,'[1]第３表（月）'!$A$160:$A$300,0),'[1]第３表（月）'!L$6))</f>
        <v>86.8</v>
      </c>
      <c r="M17" s="33">
        <f>IF(M$7="","",INDEX('[1]第３表（月）'!$D$160:$U$300,MATCH($A17,'[1]第３表（月）'!$A$160:$A$300,0),'[1]第３表（月）'!M$6))</f>
        <v>96.6</v>
      </c>
      <c r="N17" s="33">
        <f>IF(N$7="","",INDEX('[1]第３表（月）'!$D$160:$U$300,MATCH($A17,'[1]第３表（月）'!$A$160:$A$300,0),'[1]第３表（月）'!N$6))</f>
        <v>104.4</v>
      </c>
      <c r="O17" s="33">
        <f>IF(O$7="","",INDEX('[1]第３表（月）'!$D$160:$U$300,MATCH($A17,'[1]第３表（月）'!$A$160:$A$300,0),'[1]第３表（月）'!O$6))</f>
        <v>99.6</v>
      </c>
      <c r="P17" s="33">
        <f>IF(P$7="","",INDEX('[1]第３表（月）'!$D$160:$U$300,MATCH($A17,'[1]第３表（月）'!$A$160:$A$300,0),'[1]第３表（月）'!P$6))</f>
        <v>121.2</v>
      </c>
      <c r="Q17" s="33">
        <f>IF(Q$7="","",INDEX('[1]第３表（月）'!$D$160:$U$300,MATCH($A17,'[1]第３表（月）'!$A$160:$A$300,0),'[1]第３表（月）'!Q$6))</f>
        <v>99.7</v>
      </c>
      <c r="R17" s="33">
        <f>IF(R$7="","",INDEX('[1]第３表（月）'!$D$160:$U$300,MATCH($A17,'[1]第３表（月）'!$A$160:$A$300,0),'[1]第３表（月）'!R$6))</f>
        <v>95.7</v>
      </c>
      <c r="S17" s="33">
        <f>IF(S$7="","",INDEX('[1]第３表（月）'!$D$160:$U$300,MATCH($A17,'[1]第３表（月）'!$A$160:$A$300,0),'[1]第３表（月）'!S$6))</f>
        <v>94</v>
      </c>
      <c r="T17" s="33">
        <f>IF(T$7="","",INDEX('[1]第３表（月）'!$D$160:$U$300,MATCH($A17,'[1]第３表（月）'!$A$160:$A$300,0),'[1]第３表（月）'!T$6))</f>
        <v>111.9</v>
      </c>
      <c r="U17" s="33">
        <f>IF(U$7="","",INDEX('[1]第３表（月）'!$D$160:$U$300,MATCH($A17,'[1]第３表（月）'!$A$160:$A$300,0),'[1]第３表（月）'!U$6))</f>
        <v>111</v>
      </c>
    </row>
    <row r="18" spans="1:21" ht="30" customHeight="1" x14ac:dyDescent="0.45">
      <c r="A18" s="30" t="str">
        <f>+[2]第１表!A18</f>
        <v>56</v>
      </c>
      <c r="B18" s="55" t="str">
        <f>[2]第１表!B18</f>
        <v/>
      </c>
      <c r="C18" s="297" t="str">
        <f>+[2]第１表!C18</f>
        <v>６月</v>
      </c>
      <c r="D18" s="33">
        <f>IF(D$7="","",INDEX('[1]第３表（月）'!$D$160:$U$300,MATCH($A18,'[1]第３表（月）'!$A$160:$A$300,0),'[1]第３表（月）'!D$6))</f>
        <v>102.2</v>
      </c>
      <c r="E18" s="33">
        <f>IF(E$7="","",INDEX('[1]第３表（月）'!$D$160:$U$300,MATCH($A18,'[1]第３表（月）'!$A$160:$A$300,0),'[1]第３表（月）'!E$6))</f>
        <v>103.3</v>
      </c>
      <c r="F18" s="33">
        <f>IF(F$7="","",INDEX('[1]第３表（月）'!$D$160:$U$300,MATCH($A18,'[1]第３表（月）'!$A$160:$A$300,0),'[1]第３表（月）'!F$6))</f>
        <v>102.7</v>
      </c>
      <c r="G18" s="33">
        <f>IF(G$7="","",INDEX('[1]第３表（月）'!$D$160:$U$300,MATCH($A18,'[1]第３表（月）'!$A$160:$A$300,0),'[1]第３表（月）'!G$6))</f>
        <v>108.8</v>
      </c>
      <c r="H18" s="33">
        <f>IF(H$7="","",INDEX('[1]第３表（月）'!$D$160:$U$300,MATCH($A18,'[1]第３表（月）'!$A$160:$A$300,0),'[1]第３表（月）'!H$6))</f>
        <v>111.7</v>
      </c>
      <c r="I18" s="33">
        <f>IF(I$7="","",INDEX('[1]第３表（月）'!$D$160:$U$300,MATCH($A18,'[1]第３表（月）'!$A$160:$A$300,0),'[1]第３表（月）'!I$6))</f>
        <v>97</v>
      </c>
      <c r="J18" s="33">
        <f>IF(J$7="","",INDEX('[1]第３表（月）'!$D$160:$U$300,MATCH($A18,'[1]第３表（月）'!$A$160:$A$300,0),'[1]第３表（月）'!J$6))</f>
        <v>97.9</v>
      </c>
      <c r="K18" s="33">
        <f>IF(K$7="","",INDEX('[1]第３表（月）'!$D$160:$U$300,MATCH($A18,'[1]第３表（月）'!$A$160:$A$300,0),'[1]第３表（月）'!K$6))</f>
        <v>101.6</v>
      </c>
      <c r="L18" s="33">
        <f>IF(L$7="","",INDEX('[1]第３表（月）'!$D$160:$U$300,MATCH($A18,'[1]第３表（月）'!$A$160:$A$300,0),'[1]第３表（月）'!L$6))</f>
        <v>92.6</v>
      </c>
      <c r="M18" s="33">
        <f>IF(M$7="","",INDEX('[1]第３表（月）'!$D$160:$U$300,MATCH($A18,'[1]第３表（月）'!$A$160:$A$300,0),'[1]第３表（月）'!M$6))</f>
        <v>109.7</v>
      </c>
      <c r="N18" s="33">
        <f>IF(N$7="","",INDEX('[1]第３表（月）'!$D$160:$U$300,MATCH($A18,'[1]第３表（月）'!$A$160:$A$300,0),'[1]第３表（月）'!N$6))</f>
        <v>96.2</v>
      </c>
      <c r="O18" s="33">
        <f>IF(O$7="","",INDEX('[1]第３表（月）'!$D$160:$U$300,MATCH($A18,'[1]第３表（月）'!$A$160:$A$300,0),'[1]第３表（月）'!O$6))</f>
        <v>106.9</v>
      </c>
      <c r="P18" s="33">
        <f>IF(P$7="","",INDEX('[1]第３表（月）'!$D$160:$U$300,MATCH($A18,'[1]第３表（月）'!$A$160:$A$300,0),'[1]第３表（月）'!P$6))</f>
        <v>125.5</v>
      </c>
      <c r="Q18" s="33">
        <f>IF(Q$7="","",INDEX('[1]第３表（月）'!$D$160:$U$300,MATCH($A18,'[1]第３表（月）'!$A$160:$A$300,0),'[1]第３表（月）'!Q$6))</f>
        <v>102.1</v>
      </c>
      <c r="R18" s="33">
        <f>IF(R$7="","",INDEX('[1]第３表（月）'!$D$160:$U$300,MATCH($A18,'[1]第３表（月）'!$A$160:$A$300,0),'[1]第３表（月）'!R$6))</f>
        <v>100.8</v>
      </c>
      <c r="S18" s="33">
        <f>IF(S$7="","",INDEX('[1]第３表（月）'!$D$160:$U$300,MATCH($A18,'[1]第３表（月）'!$A$160:$A$300,0),'[1]第３表（月）'!S$6))</f>
        <v>100.4</v>
      </c>
      <c r="T18" s="33">
        <f>IF(T$7="","",INDEX('[1]第３表（月）'!$D$160:$U$300,MATCH($A18,'[1]第３表（月）'!$A$160:$A$300,0),'[1]第３表（月）'!T$6))</f>
        <v>106</v>
      </c>
      <c r="U18" s="33">
        <f>IF(U$7="","",INDEX('[1]第３表（月）'!$D$160:$U$300,MATCH($A18,'[1]第３表（月）'!$A$160:$A$300,0),'[1]第３表（月）'!U$6))</f>
        <v>99.1</v>
      </c>
    </row>
    <row r="19" spans="1:21" ht="30" customHeight="1" x14ac:dyDescent="0.45">
      <c r="A19" s="30" t="str">
        <f>+[2]第１表!A19</f>
        <v>57</v>
      </c>
      <c r="B19" s="55" t="str">
        <f>[2]第１表!B19</f>
        <v/>
      </c>
      <c r="C19" s="297" t="str">
        <f>+[2]第１表!C19</f>
        <v>７月</v>
      </c>
      <c r="D19" s="33">
        <f>IF(D$7="","",INDEX('[1]第３表（月）'!$D$160:$U$300,MATCH($A19,'[1]第３表（月）'!$A$160:$A$300,0),'[1]第３表（月）'!D$6))</f>
        <v>99.6</v>
      </c>
      <c r="E19" s="33">
        <f>IF(E$7="","",INDEX('[1]第３表（月）'!$D$160:$U$300,MATCH($A19,'[1]第３表（月）'!$A$160:$A$300,0),'[1]第３表（月）'!E$6))</f>
        <v>101</v>
      </c>
      <c r="F19" s="33">
        <f>IF(F$7="","",INDEX('[1]第３表（月）'!$D$160:$U$300,MATCH($A19,'[1]第３表（月）'!$A$160:$A$300,0),'[1]第３表（月）'!F$6))</f>
        <v>100.7</v>
      </c>
      <c r="G19" s="33">
        <f>IF(G$7="","",INDEX('[1]第３表（月）'!$D$160:$U$300,MATCH($A19,'[1]第３表（月）'!$A$160:$A$300,0),'[1]第３表（月）'!G$6))</f>
        <v>99.9</v>
      </c>
      <c r="H19" s="33">
        <f>IF(H$7="","",INDEX('[1]第３表（月）'!$D$160:$U$300,MATCH($A19,'[1]第３表（月）'!$A$160:$A$300,0),'[1]第３表（月）'!H$6))</f>
        <v>104.8</v>
      </c>
      <c r="I19" s="33">
        <f>IF(I$7="","",INDEX('[1]第３表（月）'!$D$160:$U$300,MATCH($A19,'[1]第３表（月）'!$A$160:$A$300,0),'[1]第３表（月）'!I$6))</f>
        <v>97.4</v>
      </c>
      <c r="J19" s="33">
        <f>IF(J$7="","",INDEX('[1]第３表（月）'!$D$160:$U$300,MATCH($A19,'[1]第３表（月）'!$A$160:$A$300,0),'[1]第３表（月）'!J$6))</f>
        <v>96.7</v>
      </c>
      <c r="K19" s="33">
        <f>IF(K$7="","",INDEX('[1]第３表（月）'!$D$160:$U$300,MATCH($A19,'[1]第３表（月）'!$A$160:$A$300,0),'[1]第３表（月）'!K$6))</f>
        <v>95.8</v>
      </c>
      <c r="L19" s="33">
        <f>IF(L$7="","",INDEX('[1]第３表（月）'!$D$160:$U$300,MATCH($A19,'[1]第３表（月）'!$A$160:$A$300,0),'[1]第３表（月）'!L$6))</f>
        <v>92.3</v>
      </c>
      <c r="M19" s="33">
        <f>IF(M$7="","",INDEX('[1]第３表（月）'!$D$160:$U$300,MATCH($A19,'[1]第３表（月）'!$A$160:$A$300,0),'[1]第３表（月）'!M$6))</f>
        <v>102.2</v>
      </c>
      <c r="N19" s="33">
        <f>IF(N$7="","",INDEX('[1]第３表（月）'!$D$160:$U$300,MATCH($A19,'[1]第３表（月）'!$A$160:$A$300,0),'[1]第３表（月）'!N$6))</f>
        <v>97.5</v>
      </c>
      <c r="O19" s="33">
        <f>IF(O$7="","",INDEX('[1]第３表（月）'!$D$160:$U$300,MATCH($A19,'[1]第３表（月）'!$A$160:$A$300,0),'[1]第３表（月）'!O$6))</f>
        <v>101.6</v>
      </c>
      <c r="P19" s="33">
        <f>IF(P$7="","",INDEX('[1]第３表（月）'!$D$160:$U$300,MATCH($A19,'[1]第３表（月）'!$A$160:$A$300,0),'[1]第３表（月）'!P$6))</f>
        <v>111.7</v>
      </c>
      <c r="Q19" s="33">
        <f>IF(Q$7="","",INDEX('[1]第３表（月）'!$D$160:$U$300,MATCH($A19,'[1]第３表（月）'!$A$160:$A$300,0),'[1]第３表（月）'!Q$6))</f>
        <v>102.3</v>
      </c>
      <c r="R19" s="33">
        <f>IF(R$7="","",INDEX('[1]第３表（月）'!$D$160:$U$300,MATCH($A19,'[1]第３表（月）'!$A$160:$A$300,0),'[1]第３表（月）'!R$6))</f>
        <v>97.4</v>
      </c>
      <c r="S19" s="33">
        <f>IF(S$7="","",INDEX('[1]第３表（月）'!$D$160:$U$300,MATCH($A19,'[1]第３表（月）'!$A$160:$A$300,0),'[1]第３表（月）'!S$6))</f>
        <v>97</v>
      </c>
      <c r="T19" s="33">
        <f>IF(T$7="","",INDEX('[1]第３表（月）'!$D$160:$U$300,MATCH($A19,'[1]第３表（月）'!$A$160:$A$300,0),'[1]第３表（月）'!T$6))</f>
        <v>115.5</v>
      </c>
      <c r="U19" s="33">
        <f>IF(U$7="","",INDEX('[1]第３表（月）'!$D$160:$U$300,MATCH($A19,'[1]第３表（月）'!$A$160:$A$300,0),'[1]第３表（月）'!U$6))</f>
        <v>112.8</v>
      </c>
    </row>
    <row r="20" spans="1:21" ht="30" customHeight="1" x14ac:dyDescent="0.45">
      <c r="A20" s="30" t="str">
        <f>+[2]第１表!A20</f>
        <v>58</v>
      </c>
      <c r="B20" s="55" t="str">
        <f>[2]第１表!B20</f>
        <v/>
      </c>
      <c r="C20" s="297" t="str">
        <f>+[2]第１表!C20</f>
        <v>８月</v>
      </c>
      <c r="D20" s="33">
        <f>IF(D$7="","",INDEX('[1]第３表（月）'!$D$160:$U$300,MATCH($A20,'[1]第３表（月）'!$A$160:$A$300,0),'[1]第３表（月）'!D$6))</f>
        <v>94.5</v>
      </c>
      <c r="E20" s="33">
        <f>IF(E$7="","",INDEX('[1]第３表（月）'!$D$160:$U$300,MATCH($A20,'[1]第３表（月）'!$A$160:$A$300,0),'[1]第３表（月）'!E$6))</f>
        <v>93.1</v>
      </c>
      <c r="F20" s="33">
        <f>IF(F$7="","",INDEX('[1]第３表（月）'!$D$160:$U$300,MATCH($A20,'[1]第３表（月）'!$A$160:$A$300,0),'[1]第３表（月）'!F$6))</f>
        <v>93.7</v>
      </c>
      <c r="G20" s="33">
        <f>IF(G$7="","",INDEX('[1]第３表（月）'!$D$160:$U$300,MATCH($A20,'[1]第３表（月）'!$A$160:$A$300,0),'[1]第３表（月）'!G$6))</f>
        <v>119.6</v>
      </c>
      <c r="H20" s="33">
        <f>IF(H$7="","",INDEX('[1]第３表（月）'!$D$160:$U$300,MATCH($A20,'[1]第３表（月）'!$A$160:$A$300,0),'[1]第３表（月）'!H$6))</f>
        <v>103.1</v>
      </c>
      <c r="I20" s="33">
        <f>IF(I$7="","",INDEX('[1]第３表（月）'!$D$160:$U$300,MATCH($A20,'[1]第３表（月）'!$A$160:$A$300,0),'[1]第３表（月）'!I$6))</f>
        <v>89.8</v>
      </c>
      <c r="J20" s="33">
        <f>IF(J$7="","",INDEX('[1]第３表（月）'!$D$160:$U$300,MATCH($A20,'[1]第３表（月）'!$A$160:$A$300,0),'[1]第３表（月）'!J$6))</f>
        <v>93.2</v>
      </c>
      <c r="K20" s="33">
        <f>IF(K$7="","",INDEX('[1]第３表（月）'!$D$160:$U$300,MATCH($A20,'[1]第３表（月）'!$A$160:$A$300,0),'[1]第３表（月）'!K$6))</f>
        <v>105.6</v>
      </c>
      <c r="L20" s="33">
        <f>IF(L$7="","",INDEX('[1]第３表（月）'!$D$160:$U$300,MATCH($A20,'[1]第３表（月）'!$A$160:$A$300,0),'[1]第３表（月）'!L$6))</f>
        <v>101.1</v>
      </c>
      <c r="M20" s="33">
        <f>IF(M$7="","",INDEX('[1]第３表（月）'!$D$160:$U$300,MATCH($A20,'[1]第３表（月）'!$A$160:$A$300,0),'[1]第３表（月）'!M$6))</f>
        <v>94.8</v>
      </c>
      <c r="N20" s="33">
        <f>IF(N$7="","",INDEX('[1]第３表（月）'!$D$160:$U$300,MATCH($A20,'[1]第３表（月）'!$A$160:$A$300,0),'[1]第３表（月）'!N$6))</f>
        <v>94.3</v>
      </c>
      <c r="O20" s="33">
        <f>IF(O$7="","",INDEX('[1]第３表（月）'!$D$160:$U$300,MATCH($A20,'[1]第３表（月）'!$A$160:$A$300,0),'[1]第３表（月）'!O$6))</f>
        <v>109.3</v>
      </c>
      <c r="P20" s="33">
        <f>IF(P$7="","",INDEX('[1]第３表（月）'!$D$160:$U$300,MATCH($A20,'[1]第３表（月）'!$A$160:$A$300,0),'[1]第３表（月）'!P$6))</f>
        <v>79.900000000000006</v>
      </c>
      <c r="Q20" s="33">
        <f>IF(Q$7="","",INDEX('[1]第３表（月）'!$D$160:$U$300,MATCH($A20,'[1]第３表（月）'!$A$160:$A$300,0),'[1]第３表（月）'!Q$6))</f>
        <v>99.4</v>
      </c>
      <c r="R20" s="33">
        <f>IF(R$7="","",INDEX('[1]第３表（月）'!$D$160:$U$300,MATCH($A20,'[1]第３表（月）'!$A$160:$A$300,0),'[1]第３表（月）'!R$6))</f>
        <v>96.3</v>
      </c>
      <c r="S20" s="33">
        <f>IF(S$7="","",INDEX('[1]第３表（月）'!$D$160:$U$300,MATCH($A20,'[1]第３表（月）'!$A$160:$A$300,0),'[1]第３表（月）'!S$6))</f>
        <v>98.8</v>
      </c>
      <c r="T20" s="33">
        <f>IF(T$7="","",INDEX('[1]第３表（月）'!$D$160:$U$300,MATCH($A20,'[1]第３表（月）'!$A$160:$A$300,0),'[1]第３表（月）'!T$6))</f>
        <v>103.6</v>
      </c>
      <c r="U20" s="33">
        <f>IF(U$7="","",INDEX('[1]第３表（月）'!$D$160:$U$300,MATCH($A20,'[1]第３表（月）'!$A$160:$A$300,0),'[1]第３表（月）'!U$6))</f>
        <v>107.3</v>
      </c>
    </row>
    <row r="21" spans="1:21" ht="30" customHeight="1" x14ac:dyDescent="0.45">
      <c r="A21" s="30" t="str">
        <f>+[2]第１表!A21</f>
        <v>59</v>
      </c>
      <c r="B21" s="55" t="str">
        <f>[2]第１表!B21</f>
        <v/>
      </c>
      <c r="C21" s="297" t="str">
        <f>+[2]第１表!C21</f>
        <v>９月</v>
      </c>
      <c r="D21" s="33">
        <f>IF(D$7="","",INDEX('[1]第３表（月）'!$D$160:$U$300,MATCH($A21,'[1]第３表（月）'!$A$160:$A$300,0),'[1]第３表（月）'!D$6))</f>
        <v>98.5</v>
      </c>
      <c r="E21" s="33">
        <f>IF(E$7="","",INDEX('[1]第３表（月）'!$D$160:$U$300,MATCH($A21,'[1]第３表（月）'!$A$160:$A$300,0),'[1]第３表（月）'!E$6))</f>
        <v>106.4</v>
      </c>
      <c r="F21" s="33">
        <f>IF(F$7="","",INDEX('[1]第３表（月）'!$D$160:$U$300,MATCH($A21,'[1]第３表（月）'!$A$160:$A$300,0),'[1]第３表（月）'!F$6))</f>
        <v>102</v>
      </c>
      <c r="G21" s="33">
        <f>IF(G$7="","",INDEX('[1]第３表（月）'!$D$160:$U$300,MATCH($A21,'[1]第３表（月）'!$A$160:$A$300,0),'[1]第３表（月）'!G$6))</f>
        <v>101.7</v>
      </c>
      <c r="H21" s="33">
        <f>IF(H$7="","",INDEX('[1]第３表（月）'!$D$160:$U$300,MATCH($A21,'[1]第３表（月）'!$A$160:$A$300,0),'[1]第３表（月）'!H$6))</f>
        <v>103.8</v>
      </c>
      <c r="I21" s="33">
        <f>IF(I$7="","",INDEX('[1]第３表（月）'!$D$160:$U$300,MATCH($A21,'[1]第３表（月）'!$A$160:$A$300,0),'[1]第３表（月）'!I$6))</f>
        <v>98.6</v>
      </c>
      <c r="J21" s="33">
        <f>IF(J$7="","",INDEX('[1]第３表（月）'!$D$160:$U$300,MATCH($A21,'[1]第３表（月）'!$A$160:$A$300,0),'[1]第３表（月）'!J$6))</f>
        <v>91.4</v>
      </c>
      <c r="K21" s="33">
        <f>IF(K$7="","",INDEX('[1]第３表（月）'!$D$160:$U$300,MATCH($A21,'[1]第３表（月）'!$A$160:$A$300,0),'[1]第３表（月）'!K$6))</f>
        <v>96.2</v>
      </c>
      <c r="L21" s="33">
        <f>IF(L$7="","",INDEX('[1]第３表（月）'!$D$160:$U$300,MATCH($A21,'[1]第３表（月）'!$A$160:$A$300,0),'[1]第３表（月）'!L$6))</f>
        <v>95.6</v>
      </c>
      <c r="M21" s="33">
        <f>IF(M$7="","",INDEX('[1]第３表（月）'!$D$160:$U$300,MATCH($A21,'[1]第３表（月）'!$A$160:$A$300,0),'[1]第３表（月）'!M$6))</f>
        <v>93.5</v>
      </c>
      <c r="N21" s="33">
        <f>IF(N$7="","",INDEX('[1]第３表（月）'!$D$160:$U$300,MATCH($A21,'[1]第３表（月）'!$A$160:$A$300,0),'[1]第３表（月）'!N$6))</f>
        <v>84.9</v>
      </c>
      <c r="O21" s="33">
        <f>IF(O$7="","",INDEX('[1]第３表（月）'!$D$160:$U$300,MATCH($A21,'[1]第３表（月）'!$A$160:$A$300,0),'[1]第３表（月）'!O$6))</f>
        <v>106.7</v>
      </c>
      <c r="P21" s="33">
        <f>IF(P$7="","",INDEX('[1]第３表（月）'!$D$160:$U$300,MATCH($A21,'[1]第３表（月）'!$A$160:$A$300,0),'[1]第３表（月）'!P$6))</f>
        <v>119.1</v>
      </c>
      <c r="Q21" s="33">
        <f>IF(Q$7="","",INDEX('[1]第３表（月）'!$D$160:$U$300,MATCH($A21,'[1]第３表（月）'!$A$160:$A$300,0),'[1]第３表（月）'!Q$6))</f>
        <v>98.8</v>
      </c>
      <c r="R21" s="33">
        <f>IF(R$7="","",INDEX('[1]第３表（月）'!$D$160:$U$300,MATCH($A21,'[1]第３表（月）'!$A$160:$A$300,0),'[1]第３表（月）'!R$6))</f>
        <v>96.9</v>
      </c>
      <c r="S21" s="33">
        <f>IF(S$7="","",INDEX('[1]第３表（月）'!$D$160:$U$300,MATCH($A21,'[1]第３表（月）'!$A$160:$A$300,0),'[1]第３表（月）'!S$6))</f>
        <v>99.5</v>
      </c>
      <c r="T21" s="33">
        <f>IF(T$7="","",INDEX('[1]第３表（月）'!$D$160:$U$300,MATCH($A21,'[1]第３表（月）'!$A$160:$A$300,0),'[1]第３表（月）'!T$6))</f>
        <v>111.9</v>
      </c>
      <c r="U21" s="33">
        <f>IF(U$7="","",INDEX('[1]第３表（月）'!$D$160:$U$300,MATCH($A21,'[1]第３表（月）'!$A$160:$A$300,0),'[1]第３表（月）'!U$6))</f>
        <v>111</v>
      </c>
    </row>
    <row r="22" spans="1:21" ht="30" customHeight="1" x14ac:dyDescent="0.45">
      <c r="A22" s="30" t="str">
        <f>+[2]第１表!A22</f>
        <v>510</v>
      </c>
      <c r="B22" s="55" t="str">
        <f>[2]第１表!B22</f>
        <v/>
      </c>
      <c r="C22" s="297" t="str">
        <f>+[2]第１表!C22</f>
        <v>10月</v>
      </c>
      <c r="D22" s="33">
        <f>IF(D$7="","",INDEX('[1]第３表（月）'!$D$160:$U$300,MATCH($A22,'[1]第３表（月）'!$A$160:$A$300,0),'[1]第３表（月）'!D$6))</f>
        <v>99</v>
      </c>
      <c r="E22" s="33">
        <f>IF(E$7="","",INDEX('[1]第３表（月）'!$D$160:$U$300,MATCH($A22,'[1]第３表（月）'!$A$160:$A$300,0),'[1]第３表（月）'!E$6))</f>
        <v>105.6</v>
      </c>
      <c r="F22" s="33">
        <f>IF(F$7="","",INDEX('[1]第３表（月）'!$D$160:$U$300,MATCH($A22,'[1]第３表（月）'!$A$160:$A$300,0),'[1]第３表（月）'!F$6))</f>
        <v>101.4</v>
      </c>
      <c r="G22" s="33">
        <f>IF(G$7="","",INDEX('[1]第３表（月）'!$D$160:$U$300,MATCH($A22,'[1]第３表（月）'!$A$160:$A$300,0),'[1]第３表（月）'!G$6))</f>
        <v>105.2</v>
      </c>
      <c r="H22" s="33">
        <f>IF(H$7="","",INDEX('[1]第３表（月）'!$D$160:$U$300,MATCH($A22,'[1]第３表（月）'!$A$160:$A$300,0),'[1]第３表（月）'!H$6))</f>
        <v>105.5</v>
      </c>
      <c r="I22" s="33">
        <f>IF(I$7="","",INDEX('[1]第３表（月）'!$D$160:$U$300,MATCH($A22,'[1]第３表（月）'!$A$160:$A$300,0),'[1]第３表（月）'!I$6))</f>
        <v>98.4</v>
      </c>
      <c r="J22" s="33">
        <f>IF(J$7="","",INDEX('[1]第３表（月）'!$D$160:$U$300,MATCH($A22,'[1]第３表（月）'!$A$160:$A$300,0),'[1]第３表（月）'!J$6))</f>
        <v>93.7</v>
      </c>
      <c r="K22" s="33">
        <f>IF(K$7="","",INDEX('[1]第３表（月）'!$D$160:$U$300,MATCH($A22,'[1]第３表（月）'!$A$160:$A$300,0),'[1]第３表（月）'!K$6))</f>
        <v>99.1</v>
      </c>
      <c r="L22" s="33">
        <f>IF(L$7="","",INDEX('[1]第３表（月）'!$D$160:$U$300,MATCH($A22,'[1]第３表（月）'!$A$160:$A$300,0),'[1]第３表（月）'!L$6))</f>
        <v>99.5</v>
      </c>
      <c r="M22" s="33">
        <f>IF(M$7="","",INDEX('[1]第３表（月）'!$D$160:$U$300,MATCH($A22,'[1]第３表（月）'!$A$160:$A$300,0),'[1]第３表（月）'!M$6))</f>
        <v>102.8</v>
      </c>
      <c r="N22" s="33">
        <f>IF(N$7="","",INDEX('[1]第３表（月）'!$D$160:$U$300,MATCH($A22,'[1]第３表（月）'!$A$160:$A$300,0),'[1]第３表（月）'!N$6))</f>
        <v>91.8</v>
      </c>
      <c r="O22" s="33">
        <f>IF(O$7="","",INDEX('[1]第３表（月）'!$D$160:$U$300,MATCH($A22,'[1]第３表（月）'!$A$160:$A$300,0),'[1]第３表（月）'!O$6))</f>
        <v>102.9</v>
      </c>
      <c r="P22" s="33">
        <f>IF(P$7="","",INDEX('[1]第３表（月）'!$D$160:$U$300,MATCH($A22,'[1]第３表（月）'!$A$160:$A$300,0),'[1]第３表（月）'!P$6))</f>
        <v>115.7</v>
      </c>
      <c r="Q22" s="33">
        <f>IF(Q$7="","",INDEX('[1]第３表（月）'!$D$160:$U$300,MATCH($A22,'[1]第３表（月）'!$A$160:$A$300,0),'[1]第３表（月）'!Q$6))</f>
        <v>99.1</v>
      </c>
      <c r="R22" s="33">
        <f>IF(R$7="","",INDEX('[1]第３表（月）'!$D$160:$U$300,MATCH($A22,'[1]第３表（月）'!$A$160:$A$300,0),'[1]第３表（月）'!R$6))</f>
        <v>97.3</v>
      </c>
      <c r="S22" s="33">
        <f>IF(S$7="","",INDEX('[1]第３表（月）'!$D$160:$U$300,MATCH($A22,'[1]第３表（月）'!$A$160:$A$300,0),'[1]第３表（月）'!S$6))</f>
        <v>100.2</v>
      </c>
      <c r="T22" s="33">
        <f>IF(T$7="","",INDEX('[1]第３表（月）'!$D$160:$U$300,MATCH($A22,'[1]第３表（月）'!$A$160:$A$300,0),'[1]第３表（月）'!T$6))</f>
        <v>111.9</v>
      </c>
      <c r="U22" s="33">
        <f>IF(U$7="","",INDEX('[1]第３表（月）'!$D$160:$U$300,MATCH($A22,'[1]第３表（月）'!$A$160:$A$300,0),'[1]第３表（月）'!U$6))</f>
        <v>111.9</v>
      </c>
    </row>
    <row r="23" spans="1:21" ht="30" customHeight="1" x14ac:dyDescent="0.45">
      <c r="A23" s="30" t="str">
        <f>+[2]第１表!A23</f>
        <v>511</v>
      </c>
      <c r="B23" s="55" t="str">
        <f>[2]第１表!B23</f>
        <v/>
      </c>
      <c r="C23" s="297" t="str">
        <f>+[2]第１表!C23</f>
        <v>11月</v>
      </c>
      <c r="D23" s="33">
        <f>IF(D$7="","",INDEX('[1]第３表（月）'!$D$160:$U$300,MATCH($A23,'[1]第３表（月）'!$A$160:$A$300,0),'[1]第３表（月）'!D$6))</f>
        <v>99</v>
      </c>
      <c r="E23" s="33">
        <f>IF(E$7="","",INDEX('[1]第３表（月）'!$D$160:$U$300,MATCH($A23,'[1]第３表（月）'!$A$160:$A$300,0),'[1]第３表（月）'!E$6))</f>
        <v>103.3</v>
      </c>
      <c r="F23" s="33">
        <f>IF(F$7="","",INDEX('[1]第３表（月）'!$D$160:$U$300,MATCH($A23,'[1]第３表（月）'!$A$160:$A$300,0),'[1]第３表（月）'!F$6))</f>
        <v>102.1</v>
      </c>
      <c r="G23" s="33">
        <f>IF(G$7="","",INDEX('[1]第３表（月）'!$D$160:$U$300,MATCH($A23,'[1]第３表（月）'!$A$160:$A$300,0),'[1]第３表（月）'!G$6))</f>
        <v>104.2</v>
      </c>
      <c r="H23" s="33">
        <f>IF(H$7="","",INDEX('[1]第３表（月）'!$D$160:$U$300,MATCH($A23,'[1]第３表（月）'!$A$160:$A$300,0),'[1]第３表（月）'!H$6))</f>
        <v>107.7</v>
      </c>
      <c r="I23" s="33">
        <f>IF(I$7="","",INDEX('[1]第３表（月）'!$D$160:$U$300,MATCH($A23,'[1]第３表（月）'!$A$160:$A$300,0),'[1]第３表（月）'!I$6))</f>
        <v>102.6</v>
      </c>
      <c r="J23" s="33">
        <f>IF(J$7="","",INDEX('[1]第３表（月）'!$D$160:$U$300,MATCH($A23,'[1]第３表（月）'!$A$160:$A$300,0),'[1]第３表（月）'!J$6))</f>
        <v>93.6</v>
      </c>
      <c r="K23" s="33">
        <f>IF(K$7="","",INDEX('[1]第３表（月）'!$D$160:$U$300,MATCH($A23,'[1]第３表（月）'!$A$160:$A$300,0),'[1]第３表（月）'!K$6))</f>
        <v>94.8</v>
      </c>
      <c r="L23" s="33">
        <f>IF(L$7="","",INDEX('[1]第３表（月）'!$D$160:$U$300,MATCH($A23,'[1]第３表（月）'!$A$160:$A$300,0),'[1]第３表（月）'!L$6))</f>
        <v>98.4</v>
      </c>
      <c r="M23" s="33">
        <f>IF(M$7="","",INDEX('[1]第３表（月）'!$D$160:$U$300,MATCH($A23,'[1]第３表（月）'!$A$160:$A$300,0),'[1]第３表（月）'!M$6))</f>
        <v>97.2</v>
      </c>
      <c r="N23" s="33">
        <f>IF(N$7="","",INDEX('[1]第３表（月）'!$D$160:$U$300,MATCH($A23,'[1]第３表（月）'!$A$160:$A$300,0),'[1]第３表（月）'!N$6))</f>
        <v>85.2</v>
      </c>
      <c r="O23" s="33">
        <f>IF(O$7="","",INDEX('[1]第３表（月）'!$D$160:$U$300,MATCH($A23,'[1]第３表（月）'!$A$160:$A$300,0),'[1]第３表（月）'!O$6))</f>
        <v>101.2</v>
      </c>
      <c r="P23" s="33">
        <f>IF(P$7="","",INDEX('[1]第３表（月）'!$D$160:$U$300,MATCH($A23,'[1]第３表（月）'!$A$160:$A$300,0),'[1]第３表（月）'!P$6))</f>
        <v>115.1</v>
      </c>
      <c r="Q23" s="33">
        <f>IF(Q$7="","",INDEX('[1]第３表（月）'!$D$160:$U$300,MATCH($A23,'[1]第３表（月）'!$A$160:$A$300,0),'[1]第３表（月）'!Q$6))</f>
        <v>100.8</v>
      </c>
      <c r="R23" s="33">
        <f>IF(R$7="","",INDEX('[1]第３表（月）'!$D$160:$U$300,MATCH($A23,'[1]第３表（月）'!$A$160:$A$300,0),'[1]第３表（月）'!R$6))</f>
        <v>98.3</v>
      </c>
      <c r="S23" s="33">
        <f>IF(S$7="","",INDEX('[1]第３表（月）'!$D$160:$U$300,MATCH($A23,'[1]第３表（月）'!$A$160:$A$300,0),'[1]第３表（月）'!S$6))</f>
        <v>99</v>
      </c>
      <c r="T23" s="33">
        <f>IF(T$7="","",INDEX('[1]第３表（月）'!$D$160:$U$300,MATCH($A23,'[1]第３表（月）'!$A$160:$A$300,0),'[1]第３表（月）'!T$6))</f>
        <v>109.5</v>
      </c>
      <c r="U23" s="33">
        <f>IF(U$7="","",INDEX('[1]第３表（月）'!$D$160:$U$300,MATCH($A23,'[1]第３表（月）'!$A$160:$A$300,0),'[1]第３表（月）'!U$6))</f>
        <v>121.1</v>
      </c>
    </row>
    <row r="24" spans="1:21" ht="30" customHeight="1" x14ac:dyDescent="0.45">
      <c r="A24" s="30" t="str">
        <f>+[2]第１表!A24</f>
        <v>512</v>
      </c>
      <c r="B24" s="55" t="str">
        <f>[2]第１表!B24</f>
        <v/>
      </c>
      <c r="C24" s="297" t="str">
        <f>+[2]第１表!C24</f>
        <v>12月</v>
      </c>
      <c r="D24" s="33">
        <f>IF(D$7="","",INDEX('[1]第３表（月）'!$D$160:$U$300,MATCH($A24,'[1]第３表（月）'!$A$160:$A$300,0),'[1]第３表（月）'!D$6))</f>
        <v>98.3</v>
      </c>
      <c r="E24" s="33">
        <f>IF(E$7="","",INDEX('[1]第３表（月）'!$D$160:$U$300,MATCH($A24,'[1]第３表（月）'!$A$160:$A$300,0),'[1]第３表（月）'!E$6))</f>
        <v>101.7</v>
      </c>
      <c r="F24" s="33">
        <f>IF(F$7="","",INDEX('[1]第３表（月）'!$D$160:$U$300,MATCH($A24,'[1]第３表（月）'!$A$160:$A$300,0),'[1]第３表（月）'!F$6))</f>
        <v>102.4</v>
      </c>
      <c r="G24" s="33">
        <f>IF(G$7="","",INDEX('[1]第３表（月）'!$D$160:$U$300,MATCH($A24,'[1]第３表（月）'!$A$160:$A$300,0),'[1]第３表（月）'!G$6))</f>
        <v>101.1</v>
      </c>
      <c r="H24" s="33">
        <f>IF(H$7="","",INDEX('[1]第３表（月）'!$D$160:$U$300,MATCH($A24,'[1]第３表（月）'!$A$160:$A$300,0),'[1]第３表（月）'!H$6))</f>
        <v>104.9</v>
      </c>
      <c r="I24" s="33">
        <f>IF(I$7="","",INDEX('[1]第３表（月）'!$D$160:$U$300,MATCH($A24,'[1]第３表（月）'!$A$160:$A$300,0),'[1]第３表（月）'!I$6))</f>
        <v>106.4</v>
      </c>
      <c r="J24" s="33">
        <f>IF(J$7="","",INDEX('[1]第３表（月）'!$D$160:$U$300,MATCH($A24,'[1]第３表（月）'!$A$160:$A$300,0),'[1]第３表（月）'!J$6))</f>
        <v>93.5</v>
      </c>
      <c r="K24" s="33">
        <f>IF(K$7="","",INDEX('[1]第３表（月）'!$D$160:$U$300,MATCH($A24,'[1]第３表（月）'!$A$160:$A$300,0),'[1]第３表（月）'!K$6))</f>
        <v>97.9</v>
      </c>
      <c r="L24" s="33">
        <f>IF(L$7="","",INDEX('[1]第３表（月）'!$D$160:$U$300,MATCH($A24,'[1]第３表（月）'!$A$160:$A$300,0),'[1]第３表（月）'!L$6))</f>
        <v>96.1</v>
      </c>
      <c r="M24" s="33">
        <f>IF(M$7="","",INDEX('[1]第３表（月）'!$D$160:$U$300,MATCH($A24,'[1]第３表（月）'!$A$160:$A$300,0),'[1]第３表（月）'!M$6))</f>
        <v>97.6</v>
      </c>
      <c r="N24" s="33">
        <f>IF(N$7="","",INDEX('[1]第３表（月）'!$D$160:$U$300,MATCH($A24,'[1]第３表（月）'!$A$160:$A$300,0),'[1]第３表（月）'!N$6))</f>
        <v>86.5</v>
      </c>
      <c r="O24" s="33">
        <f>IF(O$7="","",INDEX('[1]第３表（月）'!$D$160:$U$300,MATCH($A24,'[1]第３表（月）'!$A$160:$A$300,0),'[1]第３表（月）'!O$6))</f>
        <v>93.5</v>
      </c>
      <c r="P24" s="33">
        <f>IF(P$7="","",INDEX('[1]第３表（月）'!$D$160:$U$300,MATCH($A24,'[1]第３表（月）'!$A$160:$A$300,0),'[1]第３表（月）'!P$6))</f>
        <v>103.8</v>
      </c>
      <c r="Q24" s="33">
        <f>IF(Q$7="","",INDEX('[1]第３表（月）'!$D$160:$U$300,MATCH($A24,'[1]第３表（月）'!$A$160:$A$300,0),'[1]第３表（月）'!Q$6))</f>
        <v>102</v>
      </c>
      <c r="R24" s="33">
        <f>IF(R$7="","",INDEX('[1]第３表（月）'!$D$160:$U$300,MATCH($A24,'[1]第３表（月）'!$A$160:$A$300,0),'[1]第３表（月）'!R$6))</f>
        <v>100.3</v>
      </c>
      <c r="S24" s="33">
        <f>IF(S$7="","",INDEX('[1]第３表（月）'!$D$160:$U$300,MATCH($A24,'[1]第３表（月）'!$A$160:$A$300,0),'[1]第３表（月）'!S$6))</f>
        <v>96.5</v>
      </c>
      <c r="T24" s="33">
        <f>IF(T$7="","",INDEX('[1]第３表（月）'!$D$160:$U$300,MATCH($A24,'[1]第３表（月）'!$A$160:$A$300,0),'[1]第３表（月）'!T$6))</f>
        <v>113.1</v>
      </c>
      <c r="U24" s="33">
        <f>IF(U$7="","",INDEX('[1]第３表（月）'!$D$160:$U$300,MATCH($A24,'[1]第３表（月）'!$A$160:$A$300,0),'[1]第３表（月）'!U$6))</f>
        <v>119.3</v>
      </c>
    </row>
    <row r="25" spans="1:21" ht="30" customHeight="1" x14ac:dyDescent="0.45">
      <c r="A25" s="30" t="str">
        <f>+[2]第１表!A25</f>
        <v>61</v>
      </c>
      <c r="B25" s="55" t="str">
        <f>[2]第１表!B25</f>
        <v>令和６年</v>
      </c>
      <c r="C25" s="297" t="str">
        <f>+[2]第１表!C25</f>
        <v>１月</v>
      </c>
      <c r="D25" s="33">
        <f>IF(D$7="","",INDEX('[1]第３表（月）'!$D$160:$U$300,MATCH($A25,'[1]第３表（月）'!$A$160:$A$300,0),'[1]第３表（月）'!D$6))</f>
        <v>92.7</v>
      </c>
      <c r="E25" s="33">
        <f>IF(E$7="","",INDEX('[1]第３表（月）'!$D$160:$U$300,MATCH($A25,'[1]第３表（月）'!$A$160:$A$300,0),'[1]第３表（月）'!E$6))</f>
        <v>89</v>
      </c>
      <c r="F25" s="33">
        <f>IF(F$7="","",INDEX('[1]第３表（月）'!$D$160:$U$300,MATCH($A25,'[1]第３表（月）'!$A$160:$A$300,0),'[1]第３表（月）'!F$6))</f>
        <v>91.3</v>
      </c>
      <c r="G25" s="33">
        <f>IF(G$7="","",INDEX('[1]第３表（月）'!$D$160:$U$300,MATCH($A25,'[1]第３表（月）'!$A$160:$A$300,0),'[1]第３表（月）'!G$6))</f>
        <v>97.5</v>
      </c>
      <c r="H25" s="33">
        <f>IF(H$7="","",INDEX('[1]第３表（月）'!$D$160:$U$300,MATCH($A25,'[1]第３表（月）'!$A$160:$A$300,0),'[1]第３表（月）'!H$6))</f>
        <v>99.9</v>
      </c>
      <c r="I25" s="33">
        <f>IF(I$7="","",INDEX('[1]第３表（月）'!$D$160:$U$300,MATCH($A25,'[1]第３表（月）'!$A$160:$A$300,0),'[1]第３表（月）'!I$6))</f>
        <v>92.3</v>
      </c>
      <c r="J25" s="33">
        <f>IF(J$7="","",INDEX('[1]第３表（月）'!$D$160:$U$300,MATCH($A25,'[1]第３表（月）'!$A$160:$A$300,0),'[1]第３表（月）'!J$6))</f>
        <v>93.7</v>
      </c>
      <c r="K25" s="33">
        <f>IF(K$7="","",INDEX('[1]第３表（月）'!$D$160:$U$300,MATCH($A25,'[1]第３表（月）'!$A$160:$A$300,0),'[1]第３表（月）'!K$6))</f>
        <v>91</v>
      </c>
      <c r="L25" s="33">
        <f>IF(L$7="","",INDEX('[1]第３表（月）'!$D$160:$U$300,MATCH($A25,'[1]第３表（月）'!$A$160:$A$300,0),'[1]第３表（月）'!L$6))</f>
        <v>117.1</v>
      </c>
      <c r="M25" s="33">
        <f>IF(M$7="","",INDEX('[1]第３表（月）'!$D$160:$U$300,MATCH($A25,'[1]第３表（月）'!$A$160:$A$300,0),'[1]第３表（月）'!M$6))</f>
        <v>84.2</v>
      </c>
      <c r="N25" s="33">
        <f>IF(N$7="","",INDEX('[1]第３表（月）'!$D$160:$U$300,MATCH($A25,'[1]第３表（月）'!$A$160:$A$300,0),'[1]第３表（月）'!N$6))</f>
        <v>89.5</v>
      </c>
      <c r="O25" s="33">
        <f>IF(O$7="","",INDEX('[1]第３表（月）'!$D$160:$U$300,MATCH($A25,'[1]第３表（月）'!$A$160:$A$300,0),'[1]第３表（月）'!O$6))</f>
        <v>108.8</v>
      </c>
      <c r="P25" s="33">
        <f>IF(P$7="","",INDEX('[1]第３表（月）'!$D$160:$U$300,MATCH($A25,'[1]第３表（月）'!$A$160:$A$300,0),'[1]第３表（月）'!P$6))</f>
        <v>93.4</v>
      </c>
      <c r="Q25" s="33">
        <f>IF(Q$7="","",INDEX('[1]第３表（月）'!$D$160:$U$300,MATCH($A25,'[1]第３表（月）'!$A$160:$A$300,0),'[1]第３表（月）'!Q$6))</f>
        <v>96.8</v>
      </c>
      <c r="R25" s="33">
        <f>IF(R$7="","",INDEX('[1]第３表（月）'!$D$160:$U$300,MATCH($A25,'[1]第３表（月）'!$A$160:$A$300,0),'[1]第３表（月）'!R$6))</f>
        <v>88.4</v>
      </c>
      <c r="S25" s="33">
        <f>IF(S$7="","",INDEX('[1]第３表（月）'!$D$160:$U$300,MATCH($A25,'[1]第３表（月）'!$A$160:$A$300,0),'[1]第３表（月）'!S$6))</f>
        <v>90.7</v>
      </c>
      <c r="T25" s="33">
        <f>IF(T$7="","",INDEX('[1]第３表（月）'!$D$160:$U$300,MATCH($A25,'[1]第３表（月）'!$A$160:$A$300,0),'[1]第３表（月）'!T$6))</f>
        <v>101.2</v>
      </c>
      <c r="U25" s="33">
        <f>IF(U$7="","",INDEX('[1]第３表（月）'!$D$160:$U$300,MATCH($A25,'[1]第３表（月）'!$A$160:$A$300,0),'[1]第３表（月）'!U$6))</f>
        <v>108.3</v>
      </c>
    </row>
    <row r="26" spans="1:21" ht="30" customHeight="1" x14ac:dyDescent="0.45">
      <c r="A26" s="30" t="str">
        <f>+[2]第１表!A26</f>
        <v>62</v>
      </c>
      <c r="B26" s="55" t="str">
        <f>[2]第１表!B26</f>
        <v/>
      </c>
      <c r="C26" s="297" t="str">
        <f>+[2]第１表!C26</f>
        <v>２月</v>
      </c>
      <c r="D26" s="33">
        <f>IF(D$7="","",INDEX('[1]第３表（月）'!$D$160:$U$300,MATCH($A26,'[1]第３表（月）'!$A$160:$A$300,0),'[1]第３表（月）'!D$6))</f>
        <v>97.2</v>
      </c>
      <c r="E26" s="33">
        <f>IF(E$7="","",INDEX('[1]第３表（月）'!$D$160:$U$300,MATCH($A26,'[1]第３表（月）'!$A$160:$A$300,0),'[1]第３表（月）'!E$6))</f>
        <v>100.7</v>
      </c>
      <c r="F26" s="33">
        <f>IF(F$7="","",INDEX('[1]第３表（月）'!$D$160:$U$300,MATCH($A26,'[1]第３表（月）'!$A$160:$A$300,0),'[1]第３表（月）'!F$6))</f>
        <v>100.4</v>
      </c>
      <c r="G26" s="33">
        <f>IF(G$7="","",INDEX('[1]第３表（月）'!$D$160:$U$300,MATCH($A26,'[1]第３表（月）'!$A$160:$A$300,0),'[1]第３表（月）'!G$6))</f>
        <v>95.9</v>
      </c>
      <c r="H26" s="33">
        <f>IF(H$7="","",INDEX('[1]第３表（月）'!$D$160:$U$300,MATCH($A26,'[1]第３表（月）'!$A$160:$A$300,0),'[1]第３表（月）'!H$6))</f>
        <v>103.4</v>
      </c>
      <c r="I26" s="33">
        <f>IF(I$7="","",INDEX('[1]第３表（月）'!$D$160:$U$300,MATCH($A26,'[1]第３表（月）'!$A$160:$A$300,0),'[1]第３表（月）'!I$6))</f>
        <v>104.3</v>
      </c>
      <c r="J26" s="33">
        <f>IF(J$7="","",INDEX('[1]第３表（月）'!$D$160:$U$300,MATCH($A26,'[1]第３表（月）'!$A$160:$A$300,0),'[1]第３表（月）'!J$6))</f>
        <v>97.4</v>
      </c>
      <c r="K26" s="33">
        <f>IF(K$7="","",INDEX('[1]第３表（月）'!$D$160:$U$300,MATCH($A26,'[1]第３表（月）'!$A$160:$A$300,0),'[1]第３表（月）'!K$6))</f>
        <v>89.4</v>
      </c>
      <c r="L26" s="33">
        <f>IF(L$7="","",INDEX('[1]第３表（月）'!$D$160:$U$300,MATCH($A26,'[1]第３表（月）'!$A$160:$A$300,0),'[1]第３表（月）'!L$6))</f>
        <v>107.4</v>
      </c>
      <c r="M26" s="33">
        <f>IF(M$7="","",INDEX('[1]第３表（月）'!$D$160:$U$300,MATCH($A26,'[1]第３表（月）'!$A$160:$A$300,0),'[1]第３表（月）'!M$6))</f>
        <v>101.1</v>
      </c>
      <c r="N26" s="33">
        <f>IF(N$7="","",INDEX('[1]第３表（月）'!$D$160:$U$300,MATCH($A26,'[1]第３表（月）'!$A$160:$A$300,0),'[1]第３表（月）'!N$6))</f>
        <v>89</v>
      </c>
      <c r="O26" s="33">
        <f>IF(O$7="","",INDEX('[1]第３表（月）'!$D$160:$U$300,MATCH($A26,'[1]第３表（月）'!$A$160:$A$300,0),'[1]第３表（月）'!O$6))</f>
        <v>107.4</v>
      </c>
      <c r="P26" s="33">
        <f>IF(P$7="","",INDEX('[1]第３表（月）'!$D$160:$U$300,MATCH($A26,'[1]第３表（月）'!$A$160:$A$300,0),'[1]第３表（月）'!P$6))</f>
        <v>99.8</v>
      </c>
      <c r="Q26" s="33">
        <f>IF(Q$7="","",INDEX('[1]第３表（月）'!$D$160:$U$300,MATCH($A26,'[1]第３表（月）'!$A$160:$A$300,0),'[1]第３表（月）'!Q$6))</f>
        <v>97.1</v>
      </c>
      <c r="R26" s="33">
        <f>IF(R$7="","",INDEX('[1]第３表（月）'!$D$160:$U$300,MATCH($A26,'[1]第３表（月）'!$A$160:$A$300,0),'[1]第３表（月）'!R$6))</f>
        <v>92.7</v>
      </c>
      <c r="S26" s="33">
        <f>IF(S$7="","",INDEX('[1]第３表（月）'!$D$160:$U$300,MATCH($A26,'[1]第３表（月）'!$A$160:$A$300,0),'[1]第３表（月）'!S$6))</f>
        <v>91.9</v>
      </c>
      <c r="T26" s="33">
        <f>IF(T$7="","",INDEX('[1]第３表（月）'!$D$160:$U$300,MATCH($A26,'[1]第３表（月）'!$A$160:$A$300,0),'[1]第３表（月）'!T$6))</f>
        <v>110.7</v>
      </c>
      <c r="U26" s="33">
        <f>IF(U$7="","",INDEX('[1]第３表（月）'!$D$160:$U$300,MATCH($A26,'[1]第３表（月）'!$A$160:$A$300,0),'[1]第３表（月）'!U$6))</f>
        <v>111.9</v>
      </c>
    </row>
    <row r="27" spans="1:21" ht="30" customHeight="1" x14ac:dyDescent="0.45">
      <c r="A27" s="30" t="str">
        <f>+[2]第１表!A27</f>
        <v>63</v>
      </c>
      <c r="B27" s="56" t="str">
        <f>[2]第１表!B27</f>
        <v/>
      </c>
      <c r="C27" s="35" t="str">
        <f>+[2]第１表!C27</f>
        <v>３月</v>
      </c>
      <c r="D27" s="36">
        <f>IF(D$7="","",INDEX('[1]第３表（月）'!$D$160:$U$300,MATCH($A27,'[1]第３表（月）'!$A$160:$A$300,0),'[1]第３表（月）'!D$6))</f>
        <v>98.4</v>
      </c>
      <c r="E27" s="36">
        <f>IF(E$7="","",INDEX('[1]第３表（月）'!$D$160:$U$300,MATCH($A27,'[1]第３表（月）'!$A$160:$A$300,0),'[1]第３表（月）'!E$6))</f>
        <v>99.3</v>
      </c>
      <c r="F27" s="36">
        <f>IF(F$7="","",INDEX('[1]第３表（月）'!$D$160:$U$300,MATCH($A27,'[1]第３表（月）'!$A$160:$A$300,0),'[1]第３表（月）'!F$6))</f>
        <v>100.6</v>
      </c>
      <c r="G27" s="36">
        <f>IF(G$7="","",INDEX('[1]第３表（月）'!$D$160:$U$300,MATCH($A27,'[1]第３表（月）'!$A$160:$A$300,0),'[1]第３表（月）'!G$6))</f>
        <v>96.6</v>
      </c>
      <c r="H27" s="36">
        <f>IF(H$7="","",INDEX('[1]第３表（月）'!$D$160:$U$300,MATCH($A27,'[1]第３表（月）'!$A$160:$A$300,0),'[1]第３表（月）'!H$6))</f>
        <v>107.1</v>
      </c>
      <c r="I27" s="36">
        <f>IF(I$7="","",INDEX('[1]第３表（月）'!$D$160:$U$300,MATCH($A27,'[1]第３表（月）'!$A$160:$A$300,0),'[1]第３表（月）'!I$6))</f>
        <v>100.7</v>
      </c>
      <c r="J27" s="36">
        <f>IF(J$7="","",INDEX('[1]第３表（月）'!$D$160:$U$300,MATCH($A27,'[1]第３表（月）'!$A$160:$A$300,0),'[1]第３表（月）'!J$6))</f>
        <v>99</v>
      </c>
      <c r="K27" s="36">
        <f>IF(K$7="","",INDEX('[1]第３表（月）'!$D$160:$U$300,MATCH($A27,'[1]第３表（月）'!$A$160:$A$300,0),'[1]第３表（月）'!K$6))</f>
        <v>100.3</v>
      </c>
      <c r="L27" s="36">
        <f>IF(L$7="","",INDEX('[1]第３表（月）'!$D$160:$U$300,MATCH($A27,'[1]第３表（月）'!$A$160:$A$300,0),'[1]第３表（月）'!L$6))</f>
        <v>115.7</v>
      </c>
      <c r="M27" s="36">
        <f>IF(M$7="","",INDEX('[1]第３表（月）'!$D$160:$U$300,MATCH($A27,'[1]第３表（月）'!$A$160:$A$300,0),'[1]第３表（月）'!M$6))</f>
        <v>91.1</v>
      </c>
      <c r="N27" s="36">
        <f>IF(N$7="","",INDEX('[1]第３表（月）'!$D$160:$U$300,MATCH($A27,'[1]第３表（月）'!$A$160:$A$300,0),'[1]第３表（月）'!N$6))</f>
        <v>92.7</v>
      </c>
      <c r="O27" s="36">
        <f>IF(O$7="","",INDEX('[1]第３表（月）'!$D$160:$U$300,MATCH($A27,'[1]第３表（月）'!$A$160:$A$300,0),'[1]第３表（月）'!O$6))</f>
        <v>108.6</v>
      </c>
      <c r="P27" s="36">
        <f>IF(P$7="","",INDEX('[1]第３表（月）'!$D$160:$U$300,MATCH($A27,'[1]第３表（月）'!$A$160:$A$300,0),'[1]第３表（月）'!P$6))</f>
        <v>101.1</v>
      </c>
      <c r="Q27" s="36">
        <f>IF(Q$7="","",INDEX('[1]第３表（月）'!$D$160:$U$300,MATCH($A27,'[1]第３表（月）'!$A$160:$A$300,0),'[1]第３表（月）'!Q$6))</f>
        <v>99.2</v>
      </c>
      <c r="R27" s="36">
        <f>IF(R$7="","",INDEX('[1]第３表（月）'!$D$160:$U$300,MATCH($A27,'[1]第３表（月）'!$A$160:$A$300,0),'[1]第３表（月）'!R$6))</f>
        <v>96.4</v>
      </c>
      <c r="S27" s="36">
        <f>IF(S$7="","",INDEX('[1]第３表（月）'!$D$160:$U$300,MATCH($A27,'[1]第３表（月）'!$A$160:$A$300,0),'[1]第３表（月）'!S$6))</f>
        <v>94.5</v>
      </c>
      <c r="T27" s="36">
        <f>IF(T$7="","",INDEX('[1]第３表（月）'!$D$160:$U$300,MATCH($A27,'[1]第３表（月）'!$A$160:$A$300,0),'[1]第３表（月）'!T$6))</f>
        <v>113.1</v>
      </c>
      <c r="U27" s="36">
        <f>IF(U$7="","",INDEX('[1]第３表（月）'!$D$160:$U$300,MATCH($A27,'[1]第３表（月）'!$A$160:$A$300,0),'[1]第３表（月）'!U$6))</f>
        <v>109.2</v>
      </c>
    </row>
    <row r="28" spans="1:21" ht="18" customHeight="1" x14ac:dyDescent="0.45">
      <c r="A28" s="11"/>
      <c r="B28" s="37"/>
      <c r="C28" s="37"/>
      <c r="D28" s="37"/>
      <c r="E28" s="37"/>
      <c r="F28" s="37"/>
      <c r="G28" s="37"/>
      <c r="H28" s="37"/>
      <c r="I28" s="37"/>
      <c r="J28" s="37"/>
      <c r="K28" s="37"/>
      <c r="L28" s="37"/>
      <c r="M28" s="37"/>
      <c r="N28" s="37"/>
      <c r="O28" s="37"/>
      <c r="P28" s="37"/>
      <c r="Q28" s="37"/>
      <c r="R28" s="37"/>
      <c r="S28" s="37"/>
      <c r="T28" s="37"/>
      <c r="U28" s="37"/>
    </row>
    <row r="29" spans="1:21" ht="24" customHeight="1" x14ac:dyDescent="0.45">
      <c r="A29" s="11"/>
      <c r="B29" s="37"/>
      <c r="C29" s="37"/>
      <c r="D29" s="37"/>
      <c r="E29" s="37"/>
      <c r="F29" s="37"/>
      <c r="G29" s="37"/>
      <c r="H29" s="37"/>
      <c r="I29" s="37"/>
      <c r="J29" s="37"/>
      <c r="K29" s="37"/>
      <c r="L29" s="37"/>
      <c r="M29" s="37"/>
      <c r="N29" s="37"/>
      <c r="O29" s="37"/>
      <c r="P29" s="37"/>
      <c r="Q29" s="37"/>
      <c r="R29" s="37"/>
      <c r="S29" s="37"/>
      <c r="T29" s="37"/>
      <c r="U29" s="37"/>
    </row>
    <row r="30" spans="1:21" ht="21" customHeight="1" x14ac:dyDescent="0.45">
      <c r="A30" s="11"/>
      <c r="B30" s="8"/>
      <c r="C30" s="8"/>
      <c r="D30" s="8"/>
      <c r="E30" s="8"/>
      <c r="F30" s="8"/>
      <c r="G30" s="8"/>
      <c r="H30" s="8"/>
      <c r="I30" s="8"/>
      <c r="J30" s="8"/>
      <c r="K30" s="8"/>
      <c r="L30" s="8"/>
      <c r="M30" s="8"/>
      <c r="N30" s="8"/>
      <c r="O30" s="8"/>
      <c r="P30" s="8"/>
      <c r="Q30" s="8"/>
      <c r="R30" s="8"/>
      <c r="S30" s="8"/>
      <c r="T30" s="8"/>
      <c r="U30" s="8"/>
    </row>
    <row r="31" spans="1:21" ht="21" customHeight="1" x14ac:dyDescent="0.45">
      <c r="A31" s="11"/>
      <c r="B31" s="7" t="s">
        <v>83</v>
      </c>
      <c r="C31" s="7"/>
      <c r="D31" s="7"/>
      <c r="E31" s="7"/>
      <c r="F31" s="7"/>
      <c r="G31" s="7"/>
      <c r="H31" s="7"/>
      <c r="I31" s="7"/>
      <c r="J31" s="7"/>
      <c r="K31" s="7"/>
      <c r="L31" s="7"/>
      <c r="M31" s="7"/>
      <c r="N31" s="7"/>
      <c r="O31" s="7"/>
      <c r="P31" s="7"/>
      <c r="R31" s="8"/>
      <c r="T31" s="9"/>
      <c r="U31" s="10" t="str">
        <f>U4</f>
        <v>基準年：令和２年</v>
      </c>
    </row>
    <row r="32" spans="1:21" ht="24" customHeight="1" x14ac:dyDescent="0.45">
      <c r="A32" s="11"/>
      <c r="B32" s="12"/>
      <c r="C32" s="13"/>
      <c r="D32" s="308" t="s">
        <v>84</v>
      </c>
      <c r="E32" s="309"/>
      <c r="F32" s="309"/>
      <c r="G32" s="309"/>
      <c r="H32" s="309"/>
      <c r="I32" s="309"/>
      <c r="J32" s="309"/>
      <c r="K32" s="309"/>
      <c r="L32" s="309"/>
      <c r="M32" s="309"/>
      <c r="N32" s="309"/>
      <c r="O32" s="309"/>
      <c r="P32" s="309"/>
      <c r="Q32" s="309"/>
      <c r="R32" s="309"/>
      <c r="S32" s="309"/>
      <c r="T32" s="57" t="s">
        <v>85</v>
      </c>
      <c r="U32" s="58"/>
    </row>
    <row r="33" spans="1:21" ht="18" customHeight="1" x14ac:dyDescent="0.45">
      <c r="A33" s="11"/>
      <c r="B33" s="17"/>
      <c r="C33" s="294"/>
      <c r="D33" s="310"/>
      <c r="E33" s="311"/>
      <c r="F33" s="311"/>
      <c r="G33" s="311"/>
      <c r="H33" s="311"/>
      <c r="I33" s="311"/>
      <c r="J33" s="311"/>
      <c r="K33" s="311"/>
      <c r="L33" s="311"/>
      <c r="M33" s="311"/>
      <c r="N33" s="311"/>
      <c r="O33" s="311"/>
      <c r="P33" s="311"/>
      <c r="Q33" s="311"/>
      <c r="R33" s="311"/>
      <c r="S33" s="311"/>
      <c r="T33" s="59" t="s">
        <v>86</v>
      </c>
      <c r="U33" s="60"/>
    </row>
    <row r="34" spans="1:21" ht="52.5" customHeight="1" x14ac:dyDescent="0.45">
      <c r="A34" s="11"/>
      <c r="B34" s="39"/>
      <c r="C34" s="298"/>
      <c r="D34" s="20" t="str">
        <f>+D7</f>
        <v>調査産業計</v>
      </c>
      <c r="E34" s="20" t="str">
        <f t="shared" ref="E34:S34" si="0">+E7</f>
        <v>建設業</v>
      </c>
      <c r="F34" s="20" t="str">
        <f t="shared" si="0"/>
        <v>製造業</v>
      </c>
      <c r="G34" s="20" t="str">
        <f t="shared" si="0"/>
        <v>電気・ガス・熱供給・水道業</v>
      </c>
      <c r="H34" s="20" t="str">
        <f t="shared" si="0"/>
        <v>情報通信業</v>
      </c>
      <c r="I34" s="20" t="str">
        <f t="shared" si="0"/>
        <v>運輸業，郵便業</v>
      </c>
      <c r="J34" s="20" t="str">
        <f t="shared" si="0"/>
        <v>卸売業，小売業</v>
      </c>
      <c r="K34" s="20" t="str">
        <f t="shared" si="0"/>
        <v>金融業，保険業</v>
      </c>
      <c r="L34" s="20" t="str">
        <f t="shared" si="0"/>
        <v>不動産業，物品賃貸業</v>
      </c>
      <c r="M34" s="20" t="str">
        <f t="shared" si="0"/>
        <v>学術研究，専門・技術サービス業</v>
      </c>
      <c r="N34" s="20" t="str">
        <f t="shared" si="0"/>
        <v>宿泊業，飲食サービス業</v>
      </c>
      <c r="O34" s="20" t="str">
        <f t="shared" si="0"/>
        <v>生活関連サービス業，娯楽業</v>
      </c>
      <c r="P34" s="20" t="str">
        <f t="shared" si="0"/>
        <v>教育，学習支援業</v>
      </c>
      <c r="Q34" s="20" t="str">
        <f t="shared" si="0"/>
        <v>医療，福祉</v>
      </c>
      <c r="R34" s="20" t="str">
        <f t="shared" si="0"/>
        <v>複合サービス事業</v>
      </c>
      <c r="S34" s="20" t="str">
        <f t="shared" si="0"/>
        <v>サービス業（他に分類されないもの）</v>
      </c>
      <c r="T34" s="21" t="s">
        <v>82</v>
      </c>
      <c r="U34" s="22" t="s">
        <v>87</v>
      </c>
    </row>
    <row r="35" spans="1:21" ht="30" customHeight="1" x14ac:dyDescent="0.45">
      <c r="A35" s="40">
        <f>+[2]第１表!A35</f>
        <v>29</v>
      </c>
      <c r="B35" s="316" t="str">
        <f>+B8</f>
        <v>平成29年平均</v>
      </c>
      <c r="C35" s="317"/>
      <c r="D35" s="23">
        <f>IF(D$34="","",INDEX('[1]第３表（年）'!$Y$20:$AP$50,MATCH($A35,'[1]第３表（年）'!$X$20:$X$50,0),'[1]第３表（年）'!Y$6))</f>
        <v>102.5</v>
      </c>
      <c r="E35" s="24">
        <f>IF(E$34="","",INDEX('[1]第３表（年）'!$Y$20:$AP$50,MATCH($A35,'[1]第３表（年）'!$X$20:$X$50,0),'[1]第３表（年）'!Z$6))</f>
        <v>105.5</v>
      </c>
      <c r="F35" s="24">
        <f>IF(F$34="","",INDEX('[1]第３表（年）'!$Y$20:$AP$50,MATCH($A35,'[1]第３表（年）'!$X$20:$X$50,0),'[1]第３表（年）'!AA$6))</f>
        <v>106.6</v>
      </c>
      <c r="G35" s="24">
        <f>IF(G$34="","",INDEX('[1]第３表（年）'!$Y$20:$AP$50,MATCH($A35,'[1]第３表（年）'!$X$20:$X$50,0),'[1]第３表（年）'!AB$6))</f>
        <v>98.2</v>
      </c>
      <c r="H35" s="24">
        <f>IF(H$34="","",INDEX('[1]第３表（年）'!$Y$20:$AP$50,MATCH($A35,'[1]第３表（年）'!$X$20:$X$50,0),'[1]第３表（年）'!AC$6))</f>
        <v>113.8</v>
      </c>
      <c r="I35" s="24">
        <f>IF(I$34="","",INDEX('[1]第３表（年）'!$Y$20:$AP$50,MATCH($A35,'[1]第３表（年）'!$X$20:$X$50,0),'[1]第３表（年）'!AD$6))</f>
        <v>102.2</v>
      </c>
      <c r="J35" s="24">
        <f>IF(J$34="","",INDEX('[1]第３表（年）'!$Y$20:$AP$50,MATCH($A35,'[1]第３表（年）'!$X$20:$X$50,0),'[1]第３表（年）'!AE$6))</f>
        <v>107.2</v>
      </c>
      <c r="K35" s="24">
        <f>IF(K$34="","",INDEX('[1]第３表（年）'!$Y$20:$AP$50,MATCH($A35,'[1]第３表（年）'!$X$20:$X$50,0),'[1]第３表（年）'!AF$6))</f>
        <v>104.2</v>
      </c>
      <c r="L35" s="24">
        <f>IF(L$34="","",INDEX('[1]第３表（年）'!$Y$20:$AP$50,MATCH($A35,'[1]第３表（年）'!$X$20:$X$50,0),'[1]第３表（年）'!AG$6))</f>
        <v>102.9</v>
      </c>
      <c r="M35" s="24">
        <f>IF(M$34="","",INDEX('[1]第３表（年）'!$Y$20:$AP$50,MATCH($A35,'[1]第３表（年）'!$X$20:$X$50,0),'[1]第３表（年）'!AH$6))</f>
        <v>101.8</v>
      </c>
      <c r="N35" s="24">
        <f>IF(N$34="","",INDEX('[1]第３表（年）'!$Y$20:$AP$50,MATCH($A35,'[1]第３表（年）'!$X$20:$X$50,0),'[1]第３表（年）'!AI$6))</f>
        <v>113.1</v>
      </c>
      <c r="O35" s="24">
        <f>IF(O$34="","",INDEX('[1]第３表（年）'!$Y$20:$AP$50,MATCH($A35,'[1]第３表（年）'!$X$20:$X$50,0),'[1]第３表（年）'!AJ$6))</f>
        <v>107</v>
      </c>
      <c r="P35" s="24">
        <f>IF(P$34="","",INDEX('[1]第３表（年）'!$Y$20:$AP$50,MATCH($A35,'[1]第３表（年）'!$X$20:$X$50,0),'[1]第３表（年）'!AK$6))</f>
        <v>109.4</v>
      </c>
      <c r="Q35" s="24">
        <f>IF(Q$34="","",INDEX('[1]第３表（年）'!$Y$20:$AP$50,MATCH($A35,'[1]第３表（年）'!$X$20:$X$50,0),'[1]第３表（年）'!AL$6))</f>
        <v>90</v>
      </c>
      <c r="R35" s="24">
        <f>IF(R$34="","",INDEX('[1]第３表（年）'!$Y$20:$AP$50,MATCH($A35,'[1]第３表（年）'!$X$20:$X$50,0),'[1]第３表（年）'!AM$6))</f>
        <v>97.3</v>
      </c>
      <c r="S35" s="24">
        <f>IF(S$34="","",INDEX('[1]第３表（年）'!$Y$20:$AP$50,MATCH($A35,'[1]第３表（年）'!$X$20:$X$50,0),'[1]第３表（年）'!AN$6))</f>
        <v>109.9</v>
      </c>
      <c r="T35" s="24">
        <f>IF(T$34="","",INDEX('[1]第３表（年）'!$Y$20:$AP$50,MATCH($A35,'[1]第３表（年）'!$X$20:$X$50,0),'[1]第３表（年）'!AO$6))</f>
        <v>131.4</v>
      </c>
      <c r="U35" s="41">
        <f>IF(U$34="","",INDEX('[1]第３表（年）'!$Y$20:$AP$50,MATCH($A35,'[1]第３表（年）'!$X$20:$X$50,0),'[1]第３表（年）'!AP$6))</f>
        <v>135.6</v>
      </c>
    </row>
    <row r="36" spans="1:21" ht="30" customHeight="1" x14ac:dyDescent="0.45">
      <c r="A36" s="40">
        <f>+[2]第１表!A36</f>
        <v>30</v>
      </c>
      <c r="B36" s="50" t="str">
        <f>+[2]第１表!B36</f>
        <v>　　30</v>
      </c>
      <c r="C36" s="300"/>
      <c r="D36" s="23">
        <f>IF(D$34="","",INDEX('[1]第３表（年）'!$Y$20:$AP$50,MATCH($A36,'[1]第３表（年）'!$X$20:$X$50,0),'[1]第３表（年）'!Y$6))</f>
        <v>101.7</v>
      </c>
      <c r="E36" s="24">
        <f>IF(E$34="","",INDEX('[1]第３表（年）'!$Y$20:$AP$50,MATCH($A36,'[1]第３表（年）'!$X$20:$X$50,0),'[1]第３表（年）'!Z$6))</f>
        <v>99.6</v>
      </c>
      <c r="F36" s="24">
        <f>IF(F$34="","",INDEX('[1]第３表（年）'!$Y$20:$AP$50,MATCH($A36,'[1]第３表（年）'!$X$20:$X$50,0),'[1]第３表（年）'!AA$6))</f>
        <v>105.7</v>
      </c>
      <c r="G36" s="24">
        <f>IF(G$34="","",INDEX('[1]第３表（年）'!$Y$20:$AP$50,MATCH($A36,'[1]第３表（年）'!$X$20:$X$50,0),'[1]第３表（年）'!AB$6))</f>
        <v>104</v>
      </c>
      <c r="H36" s="24">
        <f>IF(H$34="","",INDEX('[1]第３表（年）'!$Y$20:$AP$50,MATCH($A36,'[1]第３表（年）'!$X$20:$X$50,0),'[1]第３表（年）'!AC$6))</f>
        <v>112.9</v>
      </c>
      <c r="I36" s="24">
        <f>IF(I$34="","",INDEX('[1]第３表（年）'!$Y$20:$AP$50,MATCH($A36,'[1]第３表（年）'!$X$20:$X$50,0),'[1]第３表（年）'!AD$6))</f>
        <v>101.2</v>
      </c>
      <c r="J36" s="24">
        <f>IF(J$34="","",INDEX('[1]第３表（年）'!$Y$20:$AP$50,MATCH($A36,'[1]第３表（年）'!$X$20:$X$50,0),'[1]第３表（年）'!AE$6))</f>
        <v>99.4</v>
      </c>
      <c r="K36" s="24">
        <f>IF(K$34="","",INDEX('[1]第３表（年）'!$Y$20:$AP$50,MATCH($A36,'[1]第３表（年）'!$X$20:$X$50,0),'[1]第３表（年）'!AF$6))</f>
        <v>101.7</v>
      </c>
      <c r="L36" s="24">
        <f>IF(L$34="","",INDEX('[1]第３表（年）'!$Y$20:$AP$50,MATCH($A36,'[1]第３表（年）'!$X$20:$X$50,0),'[1]第３表（年）'!AG$6))</f>
        <v>98.5</v>
      </c>
      <c r="M36" s="24">
        <f>IF(M$34="","",INDEX('[1]第３表（年）'!$Y$20:$AP$50,MATCH($A36,'[1]第３表（年）'!$X$20:$X$50,0),'[1]第３表（年）'!AH$6))</f>
        <v>106</v>
      </c>
      <c r="N36" s="24">
        <f>IF(N$34="","",INDEX('[1]第３表（年）'!$Y$20:$AP$50,MATCH($A36,'[1]第３表（年）'!$X$20:$X$50,0),'[1]第３表（年）'!AI$6))</f>
        <v>101.2</v>
      </c>
      <c r="O36" s="24">
        <f>IF(O$34="","",INDEX('[1]第３表（年）'!$Y$20:$AP$50,MATCH($A36,'[1]第３表（年）'!$X$20:$X$50,0),'[1]第３表（年）'!AJ$6))</f>
        <v>102.1</v>
      </c>
      <c r="P36" s="24">
        <f>IF(P$34="","",INDEX('[1]第３表（年）'!$Y$20:$AP$50,MATCH($A36,'[1]第３表（年）'!$X$20:$X$50,0),'[1]第３表（年）'!AK$6))</f>
        <v>110</v>
      </c>
      <c r="Q36" s="24">
        <f>IF(Q$34="","",INDEX('[1]第３表（年）'!$Y$20:$AP$50,MATCH($A36,'[1]第３表（年）'!$X$20:$X$50,0),'[1]第３表（年）'!AL$6))</f>
        <v>95.5</v>
      </c>
      <c r="R36" s="24">
        <f>IF(R$34="","",INDEX('[1]第３表（年）'!$Y$20:$AP$50,MATCH($A36,'[1]第３表（年）'!$X$20:$X$50,0),'[1]第３表（年）'!AM$6))</f>
        <v>98.8</v>
      </c>
      <c r="S36" s="24">
        <f>IF(S$34="","",INDEX('[1]第３表（年）'!$Y$20:$AP$50,MATCH($A36,'[1]第３表（年）'!$X$20:$X$50,0),'[1]第３表（年）'!AN$6))</f>
        <v>107.3</v>
      </c>
      <c r="T36" s="24">
        <f>IF(T$34="","",INDEX('[1]第３表（年）'!$Y$20:$AP$50,MATCH($A36,'[1]第３表（年）'!$X$20:$X$50,0),'[1]第３表（年）'!AO$6))</f>
        <v>120.7</v>
      </c>
      <c r="U36" s="41">
        <f>IF(U$34="","",INDEX('[1]第３表（年）'!$Y$20:$AP$50,MATCH($A36,'[1]第３表（年）'!$X$20:$X$50,0),'[1]第３表（年）'!AP$6))</f>
        <v>133.5</v>
      </c>
    </row>
    <row r="37" spans="1:21" ht="30" customHeight="1" x14ac:dyDescent="0.45">
      <c r="A37" s="40">
        <f>+[2]第１表!A37</f>
        <v>1</v>
      </c>
      <c r="B37" s="50" t="str">
        <f>+[2]第１表!B37</f>
        <v>令和元</v>
      </c>
      <c r="C37" s="300"/>
      <c r="D37" s="23">
        <f>IF(D$34="","",INDEX('[1]第３表（年）'!$Y$20:$AP$50,MATCH($A37,'[1]第３表（年）'!$X$20:$X$50,0),'[1]第３表（年）'!Y$6))</f>
        <v>101.2</v>
      </c>
      <c r="E37" s="24">
        <f>IF(E$34="","",INDEX('[1]第３表（年）'!$Y$20:$AP$50,MATCH($A37,'[1]第３表（年）'!$X$20:$X$50,0),'[1]第３表（年）'!Z$6))</f>
        <v>97.6</v>
      </c>
      <c r="F37" s="24">
        <f>IF(F$34="","",INDEX('[1]第３表（年）'!$Y$20:$AP$50,MATCH($A37,'[1]第３表（年）'!$X$20:$X$50,0),'[1]第３表（年）'!AA$6))</f>
        <v>102.8</v>
      </c>
      <c r="G37" s="24">
        <f>IF(G$34="","",INDEX('[1]第３表（年）'!$Y$20:$AP$50,MATCH($A37,'[1]第３表（年）'!$X$20:$X$50,0),'[1]第３表（年）'!AB$6))</f>
        <v>100.2</v>
      </c>
      <c r="H37" s="24">
        <f>IF(H$34="","",INDEX('[1]第３表（年）'!$Y$20:$AP$50,MATCH($A37,'[1]第３表（年）'!$X$20:$X$50,0),'[1]第３表（年）'!AC$6))</f>
        <v>101.4</v>
      </c>
      <c r="I37" s="24">
        <f>IF(I$34="","",INDEX('[1]第３表（年）'!$Y$20:$AP$50,MATCH($A37,'[1]第３表（年）'!$X$20:$X$50,0),'[1]第３表（年）'!AD$6))</f>
        <v>99.3</v>
      </c>
      <c r="J37" s="24">
        <f>IF(J$34="","",INDEX('[1]第３表（年）'!$Y$20:$AP$50,MATCH($A37,'[1]第３表（年）'!$X$20:$X$50,0),'[1]第３表（年）'!AE$6))</f>
        <v>98.6</v>
      </c>
      <c r="K37" s="24">
        <f>IF(K$34="","",INDEX('[1]第３表（年）'!$Y$20:$AP$50,MATCH($A37,'[1]第３表（年）'!$X$20:$X$50,0),'[1]第３表（年）'!AF$6))</f>
        <v>91.8</v>
      </c>
      <c r="L37" s="24">
        <f>IF(L$34="","",INDEX('[1]第３表（年）'!$Y$20:$AP$50,MATCH($A37,'[1]第３表（年）'!$X$20:$X$50,0),'[1]第３表（年）'!AG$6))</f>
        <v>102.3</v>
      </c>
      <c r="M37" s="24">
        <f>IF(M$34="","",INDEX('[1]第３表（年）'!$Y$20:$AP$50,MATCH($A37,'[1]第３表（年）'!$X$20:$X$50,0),'[1]第３表（年）'!AH$6))</f>
        <v>103.6</v>
      </c>
      <c r="N37" s="24">
        <f>IF(N$34="","",INDEX('[1]第３表（年）'!$Y$20:$AP$50,MATCH($A37,'[1]第３表（年）'!$X$20:$X$50,0),'[1]第３表（年）'!AI$6))</f>
        <v>115.8</v>
      </c>
      <c r="O37" s="24">
        <f>IF(O$34="","",INDEX('[1]第３表（年）'!$Y$20:$AP$50,MATCH($A37,'[1]第３表（年）'!$X$20:$X$50,0),'[1]第３表（年）'!AJ$6))</f>
        <v>90.7</v>
      </c>
      <c r="P37" s="24">
        <f>IF(P$34="","",INDEX('[1]第３表（年）'!$Y$20:$AP$50,MATCH($A37,'[1]第３表（年）'!$X$20:$X$50,0),'[1]第３表（年）'!AK$6))</f>
        <v>104.1</v>
      </c>
      <c r="Q37" s="24">
        <f>IF(Q$34="","",INDEX('[1]第３表（年）'!$Y$20:$AP$50,MATCH($A37,'[1]第３表（年）'!$X$20:$X$50,0),'[1]第３表（年）'!AL$6))</f>
        <v>100.2</v>
      </c>
      <c r="R37" s="24">
        <f>IF(R$34="","",INDEX('[1]第３表（年）'!$Y$20:$AP$50,MATCH($A37,'[1]第３表（年）'!$X$20:$X$50,0),'[1]第３表（年）'!AM$6))</f>
        <v>95.2</v>
      </c>
      <c r="S37" s="24">
        <f>IF(S$34="","",INDEX('[1]第３表（年）'!$Y$20:$AP$50,MATCH($A37,'[1]第３表（年）'!$X$20:$X$50,0),'[1]第３表（年）'!AN$6))</f>
        <v>103.7</v>
      </c>
      <c r="T37" s="24">
        <f>IF(T$34="","",INDEX('[1]第３表（年）'!$Y$20:$AP$50,MATCH($A37,'[1]第３表（年）'!$X$20:$X$50,0),'[1]第３表（年）'!AO$6))</f>
        <v>110.8</v>
      </c>
      <c r="U37" s="41">
        <f>IF(U$34="","",INDEX('[1]第３表（年）'!$Y$20:$AP$50,MATCH($A37,'[1]第３表（年）'!$X$20:$X$50,0),'[1]第３表（年）'!AP$6))</f>
        <v>113.7</v>
      </c>
    </row>
    <row r="38" spans="1:21" ht="30" customHeight="1" x14ac:dyDescent="0.45">
      <c r="A38" s="40">
        <f>+[2]第１表!A38</f>
        <v>2</v>
      </c>
      <c r="B38" s="50" t="str">
        <f>+[2]第１表!B38</f>
        <v>　　２</v>
      </c>
      <c r="C38" s="300"/>
      <c r="D38" s="23">
        <f>IF(D$34="","",INDEX('[1]第３表（年）'!$Y$20:$AP$50,MATCH($A38,'[1]第３表（年）'!$X$20:$X$50,0),'[1]第３表（年）'!Y$6))</f>
        <v>100</v>
      </c>
      <c r="E38" s="24">
        <f>IF(E$34="","",INDEX('[1]第３表（年）'!$Y$20:$AP$50,MATCH($A38,'[1]第３表（年）'!$X$20:$X$50,0),'[1]第３表（年）'!Z$6))</f>
        <v>100</v>
      </c>
      <c r="F38" s="24">
        <f>IF(F$34="","",INDEX('[1]第３表（年）'!$Y$20:$AP$50,MATCH($A38,'[1]第３表（年）'!$X$20:$X$50,0),'[1]第３表（年）'!AA$6))</f>
        <v>100</v>
      </c>
      <c r="G38" s="24">
        <f>IF(G$34="","",INDEX('[1]第３表（年）'!$Y$20:$AP$50,MATCH($A38,'[1]第３表（年）'!$X$20:$X$50,0),'[1]第３表（年）'!AB$6))</f>
        <v>100</v>
      </c>
      <c r="H38" s="24">
        <f>IF(H$34="","",INDEX('[1]第３表（年）'!$Y$20:$AP$50,MATCH($A38,'[1]第３表（年）'!$X$20:$X$50,0),'[1]第３表（年）'!AC$6))</f>
        <v>100</v>
      </c>
      <c r="I38" s="24">
        <f>IF(I$34="","",INDEX('[1]第３表（年）'!$Y$20:$AP$50,MATCH($A38,'[1]第３表（年）'!$X$20:$X$50,0),'[1]第３表（年）'!AD$6))</f>
        <v>100</v>
      </c>
      <c r="J38" s="24">
        <f>IF(J$34="","",INDEX('[1]第３表（年）'!$Y$20:$AP$50,MATCH($A38,'[1]第３表（年）'!$X$20:$X$50,0),'[1]第３表（年）'!AE$6))</f>
        <v>100</v>
      </c>
      <c r="K38" s="24">
        <f>IF(K$34="","",INDEX('[1]第３表（年）'!$Y$20:$AP$50,MATCH($A38,'[1]第３表（年）'!$X$20:$X$50,0),'[1]第３表（年）'!AF$6))</f>
        <v>100</v>
      </c>
      <c r="L38" s="24">
        <f>IF(L$34="","",INDEX('[1]第３表（年）'!$Y$20:$AP$50,MATCH($A38,'[1]第３表（年）'!$X$20:$X$50,0),'[1]第３表（年）'!AG$6))</f>
        <v>100</v>
      </c>
      <c r="M38" s="24">
        <f>IF(M$34="","",INDEX('[1]第３表（年）'!$Y$20:$AP$50,MATCH($A38,'[1]第３表（年）'!$X$20:$X$50,0),'[1]第３表（年）'!AH$6))</f>
        <v>100</v>
      </c>
      <c r="N38" s="24">
        <f>IF(N$34="","",INDEX('[1]第３表（年）'!$Y$20:$AP$50,MATCH($A38,'[1]第３表（年）'!$X$20:$X$50,0),'[1]第３表（年）'!AI$6))</f>
        <v>100</v>
      </c>
      <c r="O38" s="24">
        <f>IF(O$34="","",INDEX('[1]第３表（年）'!$Y$20:$AP$50,MATCH($A38,'[1]第３表（年）'!$X$20:$X$50,0),'[1]第３表（年）'!AJ$6))</f>
        <v>100</v>
      </c>
      <c r="P38" s="24">
        <f>IF(P$34="","",INDEX('[1]第３表（年）'!$Y$20:$AP$50,MATCH($A38,'[1]第３表（年）'!$X$20:$X$50,0),'[1]第３表（年）'!AK$6))</f>
        <v>100</v>
      </c>
      <c r="Q38" s="24">
        <f>IF(Q$34="","",INDEX('[1]第３表（年）'!$Y$20:$AP$50,MATCH($A38,'[1]第３表（年）'!$X$20:$X$50,0),'[1]第３表（年）'!AL$6))</f>
        <v>100</v>
      </c>
      <c r="R38" s="24">
        <f>IF(R$34="","",INDEX('[1]第３表（年）'!$Y$20:$AP$50,MATCH($A38,'[1]第３表（年）'!$X$20:$X$50,0),'[1]第３表（年）'!AM$6))</f>
        <v>100</v>
      </c>
      <c r="S38" s="24">
        <f>IF(S$34="","",INDEX('[1]第３表（年）'!$Y$20:$AP$50,MATCH($A38,'[1]第３表（年）'!$X$20:$X$50,0),'[1]第３表（年）'!AN$6))</f>
        <v>100</v>
      </c>
      <c r="T38" s="24">
        <f>IF(T$34="","",INDEX('[1]第３表（年）'!$Y$20:$AP$50,MATCH($A38,'[1]第３表（年）'!$X$20:$X$50,0),'[1]第３表（年）'!AO$6))</f>
        <v>100</v>
      </c>
      <c r="U38" s="41">
        <f>IF(U$34="","",INDEX('[1]第３表（年）'!$Y$20:$AP$50,MATCH($A38,'[1]第３表（年）'!$X$20:$X$50,0),'[1]第３表（年）'!AP$6))</f>
        <v>100</v>
      </c>
    </row>
    <row r="39" spans="1:21" ht="30" customHeight="1" x14ac:dyDescent="0.45">
      <c r="A39" s="40">
        <f>+[2]第１表!A39</f>
        <v>3</v>
      </c>
      <c r="B39" s="50" t="str">
        <f>+[2]第１表!B39</f>
        <v>　　３</v>
      </c>
      <c r="C39" s="300"/>
      <c r="D39" s="23">
        <f>IF(D$34="","",INDEX('[1]第３表（年）'!$Y$20:$AP$50,MATCH($A39,'[1]第３表（年）'!$X$20:$X$50,0),'[1]第３表（年）'!Y$6))</f>
        <v>100.7</v>
      </c>
      <c r="E39" s="24">
        <f>IF(E$34="","",INDEX('[1]第３表（年）'!$Y$20:$AP$50,MATCH($A39,'[1]第３表（年）'!$X$20:$X$50,0),'[1]第３表（年）'!Z$6))</f>
        <v>104.8</v>
      </c>
      <c r="F39" s="24">
        <f>IF(F$34="","",INDEX('[1]第３表（年）'!$Y$20:$AP$50,MATCH($A39,'[1]第３表（年）'!$X$20:$X$50,0),'[1]第３表（年）'!AA$6))</f>
        <v>102.2</v>
      </c>
      <c r="G39" s="24">
        <f>IF(G$34="","",INDEX('[1]第３表（年）'!$Y$20:$AP$50,MATCH($A39,'[1]第３表（年）'!$X$20:$X$50,0),'[1]第３表（年）'!AB$6))</f>
        <v>95.2</v>
      </c>
      <c r="H39" s="24">
        <f>IF(H$34="","",INDEX('[1]第３表（年）'!$Y$20:$AP$50,MATCH($A39,'[1]第３表（年）'!$X$20:$X$50,0),'[1]第３表（年）'!AC$6))</f>
        <v>103.3</v>
      </c>
      <c r="I39" s="24">
        <f>IF(I$34="","",INDEX('[1]第３表（年）'!$Y$20:$AP$50,MATCH($A39,'[1]第３表（年）'!$X$20:$X$50,0),'[1]第３表（年）'!AD$6))</f>
        <v>100</v>
      </c>
      <c r="J39" s="24">
        <f>IF(J$34="","",INDEX('[1]第３表（年）'!$Y$20:$AP$50,MATCH($A39,'[1]第３表（年）'!$X$20:$X$50,0),'[1]第３表（年）'!AE$6))</f>
        <v>103.2</v>
      </c>
      <c r="K39" s="24">
        <f>IF(K$34="","",INDEX('[1]第３表（年）'!$Y$20:$AP$50,MATCH($A39,'[1]第３表（年）'!$X$20:$X$50,0),'[1]第３表（年）'!AF$6))</f>
        <v>99.4</v>
      </c>
      <c r="L39" s="24">
        <f>IF(L$34="","",INDEX('[1]第３表（年）'!$Y$20:$AP$50,MATCH($A39,'[1]第３表（年）'!$X$20:$X$50,0),'[1]第３表（年）'!AG$6))</f>
        <v>94.6</v>
      </c>
      <c r="M39" s="24">
        <f>IF(M$34="","",INDEX('[1]第３表（年）'!$Y$20:$AP$50,MATCH($A39,'[1]第３表（年）'!$X$20:$X$50,0),'[1]第３表（年）'!AH$6))</f>
        <v>101.7</v>
      </c>
      <c r="N39" s="24">
        <f>IF(N$34="","",INDEX('[1]第３表（年）'!$Y$20:$AP$50,MATCH($A39,'[1]第３表（年）'!$X$20:$X$50,0),'[1]第３表（年）'!AI$6))</f>
        <v>88</v>
      </c>
      <c r="O39" s="24">
        <f>IF(O$34="","",INDEX('[1]第３表（年）'!$Y$20:$AP$50,MATCH($A39,'[1]第３表（年）'!$X$20:$X$50,0),'[1]第３表（年）'!AJ$6))</f>
        <v>114.2</v>
      </c>
      <c r="P39" s="24">
        <f>IF(P$34="","",INDEX('[1]第３表（年）'!$Y$20:$AP$50,MATCH($A39,'[1]第３表（年）'!$X$20:$X$50,0),'[1]第３表（年）'!AK$6))</f>
        <v>110.7</v>
      </c>
      <c r="Q39" s="24">
        <f>IF(Q$34="","",INDEX('[1]第３表（年）'!$Y$20:$AP$50,MATCH($A39,'[1]第３表（年）'!$X$20:$X$50,0),'[1]第３表（年）'!AL$6))</f>
        <v>95.8</v>
      </c>
      <c r="R39" s="24">
        <f>IF(R$34="","",INDEX('[1]第３表（年）'!$Y$20:$AP$50,MATCH($A39,'[1]第３表（年）'!$X$20:$X$50,0),'[1]第３表（年）'!AM$6))</f>
        <v>100.7</v>
      </c>
      <c r="S39" s="24">
        <f>IF(S$34="","",INDEX('[1]第３表（年）'!$Y$20:$AP$50,MATCH($A39,'[1]第３表（年）'!$X$20:$X$50,0),'[1]第３表（年）'!AN$6))</f>
        <v>101.4</v>
      </c>
      <c r="T39" s="24">
        <f>IF(T$34="","",INDEX('[1]第３表（年）'!$Y$20:$AP$50,MATCH($A39,'[1]第３表（年）'!$X$20:$X$50,0),'[1]第３表（年）'!AO$6))</f>
        <v>116</v>
      </c>
      <c r="U39" s="41">
        <f>IF(U$34="","",INDEX('[1]第３表（年）'!$Y$20:$AP$50,MATCH($A39,'[1]第３表（年）'!$X$20:$X$50,0),'[1]第３表（年）'!AP$6))</f>
        <v>122.9</v>
      </c>
    </row>
    <row r="40" spans="1:21" ht="30" customHeight="1" x14ac:dyDescent="0.45">
      <c r="A40" s="40">
        <f>+[2]第１表!A40</f>
        <v>4</v>
      </c>
      <c r="B40" s="51" t="str">
        <f>+[2]第１表!B40</f>
        <v>　　４</v>
      </c>
      <c r="C40" s="300"/>
      <c r="D40" s="23">
        <f>IF(D$34="","",INDEX('[1]第３表（年）'!$Y$20:$AP$50,MATCH($A40,'[1]第３表（年）'!$X20:$X$50,0),'[1]第３表（年）'!Y$6))</f>
        <v>100</v>
      </c>
      <c r="E40" s="42">
        <f>IF(E$34="","",INDEX('[1]第３表（年）'!$Y$20:$AP$50,MATCH($A40,'[1]第３表（年）'!$X20:$X$50,0),'[1]第３表（年）'!Z$6))</f>
        <v>104.6</v>
      </c>
      <c r="F40" s="25">
        <f>IF(F$34="","",INDEX('[1]第３表（年）'!$Y$20:$AP$50,MATCH($A40,'[1]第３表（年）'!$X20:$X$50,0),'[1]第３表（年）'!AA$6))</f>
        <v>100.3</v>
      </c>
      <c r="G40" s="25">
        <f>IF(G$34="","",INDEX('[1]第３表（年）'!$Y$20:$AP$50,MATCH($A40,'[1]第３表（年）'!$X20:$X$50,0),'[1]第３表（年）'!AB$6))</f>
        <v>94.2</v>
      </c>
      <c r="H40" s="25">
        <f>IF(H$34="","",INDEX('[1]第３表（年）'!$Y$20:$AP$50,MATCH($A40,'[1]第３表（年）'!$X20:$X$50,0),'[1]第３表（年）'!AC$6))</f>
        <v>100.3</v>
      </c>
      <c r="I40" s="25">
        <f>IF(I$34="","",INDEX('[1]第３表（年）'!$Y$20:$AP$50,MATCH($A40,'[1]第３表（年）'!$X20:$X$50,0),'[1]第３表（年）'!AD$6))</f>
        <v>104</v>
      </c>
      <c r="J40" s="25">
        <f>IF(J$34="","",INDEX('[1]第３表（年）'!$Y$20:$AP$50,MATCH($A40,'[1]第３表（年）'!$X20:$X$50,0),'[1]第３表（年）'!AE$6))</f>
        <v>94.2</v>
      </c>
      <c r="K40" s="25">
        <f>IF(K$34="","",INDEX('[1]第３表（年）'!$Y$20:$AP$50,MATCH($A40,'[1]第３表（年）'!$X20:$X$50,0),'[1]第３表（年）'!AF$6))</f>
        <v>105.1</v>
      </c>
      <c r="L40" s="25">
        <f>IF(L$34="","",INDEX('[1]第３表（年）'!$Y$20:$AP$50,MATCH($A40,'[1]第３表（年）'!$X20:$X$50,0),'[1]第３表（年）'!AG$6))</f>
        <v>96.9</v>
      </c>
      <c r="M40" s="25">
        <f>IF(M$34="","",INDEX('[1]第３表（年）'!$Y$20:$AP$50,MATCH($A40,'[1]第３表（年）'!$X20:$X$50,0),'[1]第３表（年）'!AH$6))</f>
        <v>102.7</v>
      </c>
      <c r="N40" s="25">
        <f>IF(N$34="","",INDEX('[1]第３表（年）'!$Y$20:$AP$50,MATCH($A40,'[1]第３表（年）'!$X20:$X$50,0),'[1]第３表（年）'!AI$6))</f>
        <v>93.4</v>
      </c>
      <c r="O40" s="25">
        <f>IF(O$34="","",INDEX('[1]第３表（年）'!$Y$20:$AP$50,MATCH($A40,'[1]第３表（年）'!$X20:$X$50,0),'[1]第３表（年）'!AJ$6))</f>
        <v>91.3</v>
      </c>
      <c r="P40" s="25">
        <f>IF(P$34="","",INDEX('[1]第３表（年）'!$Y$20:$AP$50,MATCH($A40,'[1]第３表（年）'!$X20:$X$50,0),'[1]第３表（年）'!AK$6))</f>
        <v>124.9</v>
      </c>
      <c r="Q40" s="25">
        <f>IF(Q$34="","",INDEX('[1]第３表（年）'!$Y$20:$AP$50,MATCH($A40,'[1]第３表（年）'!$X20:$X$50,0),'[1]第３表（年）'!AL$6))</f>
        <v>94.8</v>
      </c>
      <c r="R40" s="25">
        <f>IF(R$34="","",INDEX('[1]第３表（年）'!$Y$20:$AP$50,MATCH($A40,'[1]第３表（年）'!$X20:$X$50,0),'[1]第３表（年）'!AM$6))</f>
        <v>100.6</v>
      </c>
      <c r="S40" s="25">
        <f>IF(S$34="","",INDEX('[1]第３表（年）'!$Y$20:$AP$50,MATCH($A40,'[1]第３表（年）'!$X20:$X$50,0),'[1]第３表（年）'!AN$6))</f>
        <v>103.2</v>
      </c>
      <c r="T40" s="25">
        <f>IF(T$34="","",INDEX('[1]第３表（年）'!$Y$20:$AP$50,MATCH($A40,'[1]第３表（年）'!$X20:$X$50,0),'[1]第３表（年）'!AO$6))</f>
        <v>133.69999999999999</v>
      </c>
      <c r="U40" s="25">
        <f>IF(U$34="","",INDEX('[1]第３表（年）'!$Y$20:$AP$50,MATCH($A40,'[1]第３表（年）'!$X20:$X$50,0),'[1]第３表（年）'!AP$6))</f>
        <v>119.4</v>
      </c>
    </row>
    <row r="41" spans="1:21" ht="30" customHeight="1" x14ac:dyDescent="0.45">
      <c r="A41" s="40">
        <f>+[2]第１表!A41</f>
        <v>5</v>
      </c>
      <c r="B41" s="52" t="str">
        <f>+[2]第１表!B41</f>
        <v>　　５</v>
      </c>
      <c r="C41" s="53"/>
      <c r="D41" s="43">
        <f>IF(D$34="","",INDEX('[1]第３表（年）'!$Y20:$AP$50,MATCH($A41,'[1]第３表（年）'!$X20:$X$50,0),'[1]第３表（年）'!Y$6))</f>
        <v>99.2</v>
      </c>
      <c r="E41" s="43">
        <f>IF(E$34="","",INDEX('[1]第３表（年）'!$Y20:$AP$50,MATCH($A41,'[1]第３表（年）'!$X20:$X$50,0),'[1]第３表（年）'!Z$6))</f>
        <v>101.1</v>
      </c>
      <c r="F41" s="43">
        <f>IF(F$34="","",INDEX('[1]第３表（年）'!$Y20:$AP$50,MATCH($A41,'[1]第３表（年）'!$X20:$X$50,0),'[1]第３表（年）'!AA$6))</f>
        <v>99.8</v>
      </c>
      <c r="G41" s="43">
        <f>IF(G$34="","",INDEX('[1]第３表（年）'!$Y20:$AP$50,MATCH($A41,'[1]第３表（年）'!$X20:$X$50,0),'[1]第３表（年）'!AB$6))</f>
        <v>104.2</v>
      </c>
      <c r="H41" s="43">
        <f>IF(H$34="","",INDEX('[1]第３表（年）'!$Y20:$AP$50,MATCH($A41,'[1]第３表（年）'!$X20:$X$50,0),'[1]第３表（年）'!AC$6))</f>
        <v>104.7</v>
      </c>
      <c r="I41" s="43">
        <f>IF(I$34="","",INDEX('[1]第３表（年）'!$Y20:$AP$50,MATCH($A41,'[1]第３表（年）'!$X20:$X$50,0),'[1]第３表（年）'!AD$6))</f>
        <v>96.9</v>
      </c>
      <c r="J41" s="43">
        <f>IF(J$34="","",INDEX('[1]第３表（年）'!$Y20:$AP$50,MATCH($A41,'[1]第３表（年）'!$X20:$X$50,0),'[1]第３表（年）'!AE$6))</f>
        <v>93.5</v>
      </c>
      <c r="K41" s="43" t="str">
        <f>IF(K$34="","",INDEX('[1]第３表（年）'!$Y20:$AP$50,MATCH($A41,'[1]第３表（年）'!$X20:$X$50,0),'[1]第３表（年）'!AF$6))</f>
        <v>x</v>
      </c>
      <c r="L41" s="43">
        <f>IF(L$34="","",INDEX('[1]第３表（年）'!$Y20:$AP$50,MATCH($A41,'[1]第３表（年）'!$X20:$X$50,0),'[1]第３表（年）'!AG$6))</f>
        <v>104.8</v>
      </c>
      <c r="M41" s="43">
        <f>IF(M$34="","",INDEX('[1]第３表（年）'!$Y20:$AP$50,MATCH($A41,'[1]第３表（年）'!$X20:$X$50,0),'[1]第３表（年）'!AH$6))</f>
        <v>103.8</v>
      </c>
      <c r="N41" s="43">
        <f>IF(N$34="","",INDEX('[1]第３表（年）'!$Y20:$AP$50,MATCH($A41,'[1]第３表（年）'!$X20:$X$50,0),'[1]第３表（年）'!AI$6))</f>
        <v>96.2</v>
      </c>
      <c r="O41" s="43">
        <f>IF(O$34="","",INDEX('[1]第３表（年）'!$Y20:$AP$50,MATCH($A41,'[1]第３表（年）'!$X20:$X$50,0),'[1]第３表（年）'!AJ$6))</f>
        <v>110.9</v>
      </c>
      <c r="P41" s="43">
        <f>IF(P$34="","",INDEX('[1]第３表（年）'!$Y20:$AP$50,MATCH($A41,'[1]第３表（年）'!$X20:$X$50,0),'[1]第３表（年）'!AK$6))</f>
        <v>120.8</v>
      </c>
      <c r="Q41" s="43">
        <f>IF(Q$34="","",INDEX('[1]第３表（年）'!$Y20:$AP$50,MATCH($A41,'[1]第３表（年）'!$X20:$X$50,0),'[1]第３表（年）'!AL$6))</f>
        <v>95.1</v>
      </c>
      <c r="R41" s="43">
        <f>IF(R$34="","",INDEX('[1]第３表（年）'!$Y20:$AP$50,MATCH($A41,'[1]第３表（年）'!$X20:$X$50,0),'[1]第３表（年）'!AM$6))</f>
        <v>97.2</v>
      </c>
      <c r="S41" s="43">
        <f>IF(S$34="","",INDEX('[1]第３表（年）'!$Y20:$AP$50,MATCH($A41,'[1]第３表（年）'!$X20:$X$50,0),'[1]第３表（年）'!AN$6))</f>
        <v>101.4</v>
      </c>
      <c r="T41" s="43">
        <f>IF(T$34="","",INDEX('[1]第３表（年）'!$Y20:$AP$50,MATCH($A41,'[1]第３表（年）'!$X20:$X$50,0),'[1]第３表（年）'!AO$6))</f>
        <v>117.5</v>
      </c>
      <c r="U41" s="43">
        <f>IF(U$34="","",INDEX('[1]第３表（年）'!$Y20:$AP$50,MATCH($A41,'[1]第３表（年）'!$X20:$X$50,0),'[1]第３表（年）'!AP$6))</f>
        <v>108.6</v>
      </c>
    </row>
    <row r="42" spans="1:21" ht="30" customHeight="1" x14ac:dyDescent="0.45">
      <c r="A42" s="40" t="str">
        <f>+[2]第１表!A42</f>
        <v>53</v>
      </c>
      <c r="B42" s="54" t="str">
        <f>[2]第１表!B42</f>
        <v>令和５年</v>
      </c>
      <c r="C42" s="301" t="str">
        <f>+[2]第１表!C42</f>
        <v>３月</v>
      </c>
      <c r="D42" s="45">
        <f>IF(D$34="","",INDEX('[1]第３表（月）'!$Y$160:$AP$300,MATCH($A42,'[1]第３表（月）'!$V$160:$V$300,0),'[1]第３表（月）'!Y$6))</f>
        <v>100.1</v>
      </c>
      <c r="E42" s="32">
        <f>IF(E$34="","",INDEX('[1]第３表（月）'!$Y$160:$AP$300,MATCH($A42,'[1]第３表（月）'!$V$160:$V$300,0),'[1]第３表（月）'!Z$6))</f>
        <v>101.5</v>
      </c>
      <c r="F42" s="32">
        <f>IF(F$34="","",INDEX('[1]第３表（月）'!$Y$160:$AP$300,MATCH($A42,'[1]第３表（月）'!$V$160:$V$300,0),'[1]第３表（月）'!AA$6))</f>
        <v>101.4</v>
      </c>
      <c r="G42" s="32">
        <f>IF(G$34="","",INDEX('[1]第３表（月）'!$Y$160:$AP$300,MATCH($A42,'[1]第３表（月）'!$V$160:$V$300,0),'[1]第３表（月）'!AB$6))</f>
        <v>110.3</v>
      </c>
      <c r="H42" s="32">
        <f>IF(H$34="","",INDEX('[1]第３表（月）'!$Y$160:$AP$300,MATCH($A42,'[1]第３表（月）'!$V$160:$V$300,0),'[1]第３表（月）'!AC$6))</f>
        <v>108.7</v>
      </c>
      <c r="I42" s="32">
        <f>IF(I$34="","",INDEX('[1]第３表（月）'!$Y$160:$AP$300,MATCH($A42,'[1]第３表（月）'!$V$160:$V$300,0),'[1]第３表（月）'!AD$6))</f>
        <v>97.9</v>
      </c>
      <c r="J42" s="32">
        <f>IF(J$34="","",INDEX('[1]第３表（月）'!$Y$160:$AP$300,MATCH($A42,'[1]第３表（月）'!$V$160:$V$300,0),'[1]第３表（月）'!AE$6))</f>
        <v>90.2</v>
      </c>
      <c r="K42" s="32">
        <f>IF(K$34="","",INDEX('[1]第３表（月）'!$Y$160:$AP$300,MATCH($A42,'[1]第３表（月）'!$V$160:$V$300,0),'[1]第３表（月）'!AF$6))</f>
        <v>105</v>
      </c>
      <c r="L42" s="32">
        <f>IF(L$34="","",INDEX('[1]第３表（月）'!$Y$160:$AP$300,MATCH($A42,'[1]第３表（月）'!$V$160:$V$300,0),'[1]第３表（月）'!AG$6))</f>
        <v>107.6</v>
      </c>
      <c r="M42" s="32">
        <f>IF(M$34="","",INDEX('[1]第３表（月）'!$Y$160:$AP$300,MATCH($A42,'[1]第３表（月）'!$V$160:$V$300,0),'[1]第３表（月）'!AH$6))</f>
        <v>108.3</v>
      </c>
      <c r="N42" s="32">
        <f>IF(N$34="","",INDEX('[1]第３表（月）'!$Y$160:$AP$300,MATCH($A42,'[1]第３表（月）'!$V$160:$V$300,0),'[1]第３表（月）'!AI$6))</f>
        <v>96.1</v>
      </c>
      <c r="O42" s="32">
        <f>IF(O$34="","",INDEX('[1]第３表（月）'!$Y$160:$AP$300,MATCH($A42,'[1]第３表（月）'!$V$160:$V$300,0),'[1]第３表（月）'!AJ$6))</f>
        <v>110.4</v>
      </c>
      <c r="P42" s="32">
        <f>IF(P$34="","",INDEX('[1]第３表（月）'!$Y$160:$AP$300,MATCH($A42,'[1]第３表（月）'!$V$160:$V$300,0),'[1]第３表（月）'!AK$6))</f>
        <v>125.7</v>
      </c>
      <c r="Q42" s="32">
        <f>IF(Q$34="","",INDEX('[1]第３表（月）'!$Y$160:$AP$300,MATCH($A42,'[1]第３表（月）'!$V$160:$V$300,0),'[1]第３表（月）'!AL$6))</f>
        <v>94.6</v>
      </c>
      <c r="R42" s="32">
        <f>IF(R$34="","",INDEX('[1]第３表（月）'!$Y$160:$AP$300,MATCH($A42,'[1]第３表（月）'!$V$160:$V$300,0),'[1]第３表（月）'!AM$6))</f>
        <v>96</v>
      </c>
      <c r="S42" s="32">
        <f>IF(S$34="","",INDEX('[1]第３表（月）'!$Y$160:$AP$300,MATCH($A42,'[1]第３表（月）'!$V$160:$V$300,0),'[1]第３表（月）'!AN$6))</f>
        <v>104.8</v>
      </c>
      <c r="T42" s="32">
        <f>IF(T$34="","",INDEX('[1]第３表（月）'!$Y$160:$AP$300,MATCH($A42,'[1]第３表（月）'!$V$160:$V$300,0),'[1]第３表（月）'!AO$6))</f>
        <v>117.6</v>
      </c>
      <c r="U42" s="32">
        <f>IF(U$34="","",INDEX('[1]第３表（月）'!$Y$160:$AP$300,MATCH($A42,'[1]第３表（月）'!$V$160:$V$300,0),'[1]第３表（月）'!AP$6))</f>
        <v>110.7</v>
      </c>
    </row>
    <row r="43" spans="1:21" ht="30" customHeight="1" x14ac:dyDescent="0.45">
      <c r="A43" s="40" t="str">
        <f>+[2]第１表!A43</f>
        <v>54</v>
      </c>
      <c r="B43" s="55" t="str">
        <f>[2]第１表!B43</f>
        <v/>
      </c>
      <c r="C43" s="297" t="str">
        <f>+[2]第１表!C43</f>
        <v>４月</v>
      </c>
      <c r="D43" s="33">
        <f>IF(D$34="","",INDEX('[1]第３表（月）'!$Y$160:$AP$300,MATCH($A43,'[1]第３表（月）'!$V$160:$V$300,0),'[1]第３表（月）'!Y$6))</f>
        <v>101.9</v>
      </c>
      <c r="E43" s="33">
        <f>IF(E$34="","",INDEX('[1]第３表（月）'!$Y$160:$AP$300,MATCH($A43,'[1]第３表（月）'!$V$160:$V$300,0),'[1]第３表（月）'!Z$6))</f>
        <v>103.9</v>
      </c>
      <c r="F43" s="33">
        <f>IF(F$34="","",INDEX('[1]第３表（月）'!$Y$160:$AP$300,MATCH($A43,'[1]第３表（月）'!$V$160:$V$300,0),'[1]第３表（月）'!AA$6))</f>
        <v>103.8</v>
      </c>
      <c r="G43" s="33">
        <f>IF(G$34="","",INDEX('[1]第３表（月）'!$Y$160:$AP$300,MATCH($A43,'[1]第３表（月）'!$V$160:$V$300,0),'[1]第３表（月）'!AB$6))</f>
        <v>109.7</v>
      </c>
      <c r="H43" s="33">
        <f>IF(H$34="","",INDEX('[1]第３表（月）'!$Y$160:$AP$300,MATCH($A43,'[1]第３表（月）'!$V$160:$V$300,0),'[1]第３表（月）'!AC$6))</f>
        <v>107.7</v>
      </c>
      <c r="I43" s="33">
        <f>IF(I$34="","",INDEX('[1]第３表（月）'!$Y$160:$AP$300,MATCH($A43,'[1]第３表（月）'!$V$160:$V$300,0),'[1]第３表（月）'!AD$6))</f>
        <v>95.9</v>
      </c>
      <c r="J43" s="33">
        <f>IF(J$34="","",INDEX('[1]第３表（月）'!$Y$160:$AP$300,MATCH($A43,'[1]第３表（月）'!$V$160:$V$300,0),'[1]第３表（月）'!AE$6))</f>
        <v>97.2</v>
      </c>
      <c r="K43" s="33" t="str">
        <f>IF(K$34="","",INDEX('[1]第３表（月）'!$Y$160:$AP$300,MATCH($A43,'[1]第３表（月）'!$V$160:$V$300,0),'[1]第３表（月）'!AF$6))</f>
        <v>x</v>
      </c>
      <c r="L43" s="33">
        <f>IF(L$34="","",INDEX('[1]第３表（月）'!$Y$160:$AP$300,MATCH($A43,'[1]第３表（月）'!$V$160:$V$300,0),'[1]第３表（月）'!AG$6))</f>
        <v>110.6</v>
      </c>
      <c r="M43" s="33">
        <f>IF(M$34="","",INDEX('[1]第３表（月）'!$Y$160:$AP$300,MATCH($A43,'[1]第３表（月）'!$V$160:$V$300,0),'[1]第３表（月）'!AH$6))</f>
        <v>109.6</v>
      </c>
      <c r="N43" s="33">
        <f>IF(N$34="","",INDEX('[1]第３表（月）'!$Y$160:$AP$300,MATCH($A43,'[1]第３表（月）'!$V$160:$V$300,0),'[1]第３表（月）'!AI$6))</f>
        <v>96</v>
      </c>
      <c r="O43" s="33">
        <f>IF(O$34="","",INDEX('[1]第３表（月）'!$Y$160:$AP$300,MATCH($A43,'[1]第３表（月）'!$V$160:$V$300,0),'[1]第３表（月）'!AJ$6))</f>
        <v>113.5</v>
      </c>
      <c r="P43" s="33">
        <f>IF(P$34="","",INDEX('[1]第３表（月）'!$Y$160:$AP$300,MATCH($A43,'[1]第３表（月）'!$V$160:$V$300,0),'[1]第３表（月）'!AK$6))</f>
        <v>129.80000000000001</v>
      </c>
      <c r="Q43" s="33">
        <f>IF(Q$34="","",INDEX('[1]第３表（月）'!$Y$160:$AP$300,MATCH($A43,'[1]第３表（月）'!$V$160:$V$300,0),'[1]第３表（月）'!AL$6))</f>
        <v>95.7</v>
      </c>
      <c r="R43" s="33">
        <f>IF(R$34="","",INDEX('[1]第３表（月）'!$Y$160:$AP$300,MATCH($A43,'[1]第３表（月）'!$V$160:$V$300,0),'[1]第３表（月）'!AM$6))</f>
        <v>105.3</v>
      </c>
      <c r="S43" s="33">
        <f>IF(S$34="","",INDEX('[1]第３表（月）'!$Y$160:$AP$300,MATCH($A43,'[1]第３表（月）'!$V$160:$V$300,0),'[1]第３表（月）'!AN$6))</f>
        <v>101.2</v>
      </c>
      <c r="T43" s="33">
        <f>IF(T$34="","",INDEX('[1]第３表（月）'!$Y$160:$AP$300,MATCH($A43,'[1]第３表（月）'!$V$160:$V$300,0),'[1]第３表（月）'!AO$6))</f>
        <v>129.69999999999999</v>
      </c>
      <c r="U43" s="33">
        <f>IF(U$34="","",INDEX('[1]第３表（月）'!$Y$160:$AP$300,MATCH($A43,'[1]第３表（月）'!$V$160:$V$300,0),'[1]第３表（月）'!AP$6))</f>
        <v>116.4</v>
      </c>
    </row>
    <row r="44" spans="1:21" ht="30" customHeight="1" x14ac:dyDescent="0.45">
      <c r="A44" s="40" t="str">
        <f>+[2]第１表!A44</f>
        <v>55</v>
      </c>
      <c r="B44" s="55" t="str">
        <f>[2]第１表!B44</f>
        <v/>
      </c>
      <c r="C44" s="297" t="str">
        <f>+[2]第１表!C44</f>
        <v>５月</v>
      </c>
      <c r="D44" s="33">
        <f>IF(D$34="","",INDEX('[1]第３表（月）'!$Y$160:$AP$300,MATCH($A44,'[1]第３表（月）'!$V$160:$V$300,0),'[1]第３表（月）'!Y$6))</f>
        <v>98.3</v>
      </c>
      <c r="E44" s="33">
        <f>IF(E$34="","",INDEX('[1]第３表（月）'!$Y$160:$AP$300,MATCH($A44,'[1]第３表（月）'!$V$160:$V$300,0),'[1]第３表（月）'!Z$6))</f>
        <v>93.2</v>
      </c>
      <c r="F44" s="33">
        <f>IF(F$34="","",INDEX('[1]第３表（月）'!$Y$160:$AP$300,MATCH($A44,'[1]第３表（月）'!$V$160:$V$300,0),'[1]第３表（月）'!AA$6))</f>
        <v>93.8</v>
      </c>
      <c r="G44" s="33">
        <f>IF(G$34="","",INDEX('[1]第３表（月）'!$Y$160:$AP$300,MATCH($A44,'[1]第３表（月）'!$V$160:$V$300,0),'[1]第３表（月）'!AB$6))</f>
        <v>101.6</v>
      </c>
      <c r="H44" s="33">
        <f>IF(H$34="","",INDEX('[1]第３表（月）'!$Y$160:$AP$300,MATCH($A44,'[1]第３表（月）'!$V$160:$V$300,0),'[1]第３表（月）'!AC$6))</f>
        <v>102</v>
      </c>
      <c r="I44" s="33">
        <f>IF(I$34="","",INDEX('[1]第３表（月）'!$Y$160:$AP$300,MATCH($A44,'[1]第３表（月）'!$V$160:$V$300,0),'[1]第３表（月）'!AD$6))</f>
        <v>93</v>
      </c>
      <c r="J44" s="33">
        <f>IF(J$34="","",INDEX('[1]第３表（月）'!$Y$160:$AP$300,MATCH($A44,'[1]第３表（月）'!$V$160:$V$300,0),'[1]第３表（月）'!AE$6))</f>
        <v>94</v>
      </c>
      <c r="K44" s="33" t="str">
        <f>IF(K$34="","",INDEX('[1]第３表（月）'!$Y$160:$AP$300,MATCH($A44,'[1]第３表（月）'!$V$160:$V$300,0),'[1]第３表（月）'!AF$6))</f>
        <v>x</v>
      </c>
      <c r="L44" s="33">
        <f>IF(L$34="","",INDEX('[1]第３表（月）'!$Y$160:$AP$300,MATCH($A44,'[1]第３表（月）'!$V$160:$V$300,0),'[1]第３表（月）'!AG$6))</f>
        <v>110.5</v>
      </c>
      <c r="M44" s="33">
        <f>IF(M$34="","",INDEX('[1]第３表（月）'!$Y$160:$AP$300,MATCH($A44,'[1]第３表（月）'!$V$160:$V$300,0),'[1]第３表（月）'!AH$6))</f>
        <v>102.5</v>
      </c>
      <c r="N44" s="33">
        <f>IF(N$34="","",INDEX('[1]第３表（月）'!$Y$160:$AP$300,MATCH($A44,'[1]第３表（月）'!$V$160:$V$300,0),'[1]第３表（月）'!AI$6))</f>
        <v>98.3</v>
      </c>
      <c r="O44" s="33">
        <f>IF(O$34="","",INDEX('[1]第３表（月）'!$Y$160:$AP$300,MATCH($A44,'[1]第３表（月）'!$V$160:$V$300,0),'[1]第３表（月）'!AJ$6))</f>
        <v>123.1</v>
      </c>
      <c r="P44" s="33">
        <f>IF(P$34="","",INDEX('[1]第３表（月）'!$Y$160:$AP$300,MATCH($A44,'[1]第３表（月）'!$V$160:$V$300,0),'[1]第３表（月）'!AK$6))</f>
        <v>129</v>
      </c>
      <c r="Q44" s="33">
        <f>IF(Q$34="","",INDEX('[1]第３表（月）'!$Y$160:$AP$300,MATCH($A44,'[1]第３表（月）'!$V$160:$V$300,0),'[1]第３表（月）'!AL$6))</f>
        <v>95.5</v>
      </c>
      <c r="R44" s="33">
        <f>IF(R$34="","",INDEX('[1]第３表（月）'!$Y$160:$AP$300,MATCH($A44,'[1]第３表（月）'!$V$160:$V$300,0),'[1]第３表（月）'!AM$6))</f>
        <v>97.4</v>
      </c>
      <c r="S44" s="33">
        <f>IF(S$34="","",INDEX('[1]第３表（月）'!$Y$160:$AP$300,MATCH($A44,'[1]第３表（月）'!$V$160:$V$300,0),'[1]第３表（月）'!AN$6))</f>
        <v>98.5</v>
      </c>
      <c r="T44" s="33">
        <f>IF(T$34="","",INDEX('[1]第３表（月）'!$Y$160:$AP$300,MATCH($A44,'[1]第３表（月）'!$V$160:$V$300,0),'[1]第３表（月）'!AO$6))</f>
        <v>118.7</v>
      </c>
      <c r="U44" s="33">
        <f>IF(U$34="","",INDEX('[1]第３表（月）'!$Y$160:$AP$300,MATCH($A44,'[1]第３表（月）'!$V$160:$V$300,0),'[1]第３表（月）'!AP$6))</f>
        <v>102.5</v>
      </c>
    </row>
    <row r="45" spans="1:21" ht="30" customHeight="1" x14ac:dyDescent="0.45">
      <c r="A45" s="40" t="str">
        <f>+[2]第１表!A45</f>
        <v>56</v>
      </c>
      <c r="B45" s="55" t="str">
        <f>[2]第１表!B45</f>
        <v/>
      </c>
      <c r="C45" s="297" t="str">
        <f>+[2]第１表!C45</f>
        <v>６月</v>
      </c>
      <c r="D45" s="33">
        <f>IF(D$34="","",INDEX('[1]第３表（月）'!$Y$160:$AP$300,MATCH($A45,'[1]第３表（月）'!$V$160:$V$300,0),'[1]第３表（月）'!Y$6))</f>
        <v>103.3</v>
      </c>
      <c r="E45" s="33">
        <f>IF(E$34="","",INDEX('[1]第３表（月）'!$Y$160:$AP$300,MATCH($A45,'[1]第３表（月）'!$V$160:$V$300,0),'[1]第３表（月）'!Z$6))</f>
        <v>103.8</v>
      </c>
      <c r="F45" s="33">
        <f>IF(F$34="","",INDEX('[1]第３表（月）'!$Y$160:$AP$300,MATCH($A45,'[1]第３表（月）'!$V$160:$V$300,0),'[1]第３表（月）'!AA$6))</f>
        <v>103</v>
      </c>
      <c r="G45" s="33">
        <f>IF(G$34="","",INDEX('[1]第３表（月）'!$Y$160:$AP$300,MATCH($A45,'[1]第３表（月）'!$V$160:$V$300,0),'[1]第３表（月）'!AB$6))</f>
        <v>108.8</v>
      </c>
      <c r="H45" s="33">
        <f>IF(H$34="","",INDEX('[1]第３表（月）'!$Y$160:$AP$300,MATCH($A45,'[1]第３表（月）'!$V$160:$V$300,0),'[1]第３表（月）'!AC$6))</f>
        <v>110.5</v>
      </c>
      <c r="I45" s="33">
        <f>IF(I$34="","",INDEX('[1]第３表（月）'!$Y$160:$AP$300,MATCH($A45,'[1]第３表（月）'!$V$160:$V$300,0),'[1]第３表（月）'!AD$6))</f>
        <v>97.7</v>
      </c>
      <c r="J45" s="33">
        <f>IF(J$34="","",INDEX('[1]第３表（月）'!$Y$160:$AP$300,MATCH($A45,'[1]第３表（月）'!$V$160:$V$300,0),'[1]第３表（月）'!AE$6))</f>
        <v>95.5</v>
      </c>
      <c r="K45" s="33">
        <f>IF(K$34="","",INDEX('[1]第３表（月）'!$Y$160:$AP$300,MATCH($A45,'[1]第３表（月）'!$V$160:$V$300,0),'[1]第３表（月）'!AF$6))</f>
        <v>107.8</v>
      </c>
      <c r="L45" s="33">
        <f>IF(L$34="","",INDEX('[1]第３表（月）'!$Y$160:$AP$300,MATCH($A45,'[1]第３表（月）'!$V$160:$V$300,0),'[1]第３表（月）'!AG$6))</f>
        <v>110</v>
      </c>
      <c r="M45" s="33">
        <f>IF(M$34="","",INDEX('[1]第３表（月）'!$Y$160:$AP$300,MATCH($A45,'[1]第３表（月）'!$V$160:$V$300,0),'[1]第３表（月）'!AH$6))</f>
        <v>114.6</v>
      </c>
      <c r="N45" s="33">
        <f>IF(N$34="","",INDEX('[1]第３表（月）'!$Y$160:$AP$300,MATCH($A45,'[1]第３表（月）'!$V$160:$V$300,0),'[1]第３表（月）'!AI$6))</f>
        <v>98.7</v>
      </c>
      <c r="O45" s="33">
        <f>IF(O$34="","",INDEX('[1]第３表（月）'!$Y$160:$AP$300,MATCH($A45,'[1]第３表（月）'!$V$160:$V$300,0),'[1]第３表（月）'!AJ$6))</f>
        <v>115.4</v>
      </c>
      <c r="P45" s="33">
        <f>IF(P$34="","",INDEX('[1]第３表（月）'!$Y$160:$AP$300,MATCH($A45,'[1]第３表（月）'!$V$160:$V$300,0),'[1]第３表（月）'!AK$6))</f>
        <v>139.1</v>
      </c>
      <c r="Q45" s="33">
        <f>IF(Q$34="","",INDEX('[1]第３表（月）'!$Y$160:$AP$300,MATCH($A45,'[1]第３表（月）'!$V$160:$V$300,0),'[1]第３表（月）'!AL$6))</f>
        <v>98.2</v>
      </c>
      <c r="R45" s="33">
        <f>IF(R$34="","",INDEX('[1]第３表（月）'!$Y$160:$AP$300,MATCH($A45,'[1]第３表（月）'!$V$160:$V$300,0),'[1]第３表（月）'!AM$6))</f>
        <v>100.8</v>
      </c>
      <c r="S45" s="33">
        <f>IF(S$34="","",INDEX('[1]第３表（月）'!$Y$160:$AP$300,MATCH($A45,'[1]第３表（月）'!$V$160:$V$300,0),'[1]第３表（月）'!AN$6))</f>
        <v>103.5</v>
      </c>
      <c r="T45" s="33">
        <f>IF(T$34="","",INDEX('[1]第３表（月）'!$Y$160:$AP$300,MATCH($A45,'[1]第３表（月）'!$V$160:$V$300,0),'[1]第３表（月）'!AO$6))</f>
        <v>117.6</v>
      </c>
      <c r="U45" s="33">
        <f>IF(U$34="","",INDEX('[1]第３表（月）'!$Y$160:$AP$300,MATCH($A45,'[1]第３表（月）'!$V$160:$V$300,0),'[1]第３表（月）'!AP$6))</f>
        <v>98.4</v>
      </c>
    </row>
    <row r="46" spans="1:21" ht="30" customHeight="1" x14ac:dyDescent="0.45">
      <c r="A46" s="40" t="str">
        <f>+[2]第１表!A46</f>
        <v>57</v>
      </c>
      <c r="B46" s="55" t="str">
        <f>[2]第１表!B46</f>
        <v/>
      </c>
      <c r="C46" s="297" t="str">
        <f>+[2]第１表!C46</f>
        <v>７月</v>
      </c>
      <c r="D46" s="33">
        <f>IF(D$34="","",INDEX('[1]第３表（月）'!$Y$160:$AP$300,MATCH($A46,'[1]第３表（月）'!$V$160:$V$300,0),'[1]第３表（月）'!Y$6))</f>
        <v>99.7</v>
      </c>
      <c r="E46" s="33">
        <f>IF(E$34="","",INDEX('[1]第３表（月）'!$Y$160:$AP$300,MATCH($A46,'[1]第３表（月）'!$V$160:$V$300,0),'[1]第３表（月）'!Z$6))</f>
        <v>104.6</v>
      </c>
      <c r="F46" s="33">
        <f>IF(F$34="","",INDEX('[1]第３表（月）'!$Y$160:$AP$300,MATCH($A46,'[1]第３表（月）'!$V$160:$V$300,0),'[1]第３表（月）'!AA$6))</f>
        <v>100.6</v>
      </c>
      <c r="G46" s="33">
        <f>IF(G$34="","",INDEX('[1]第３表（月）'!$Y$160:$AP$300,MATCH($A46,'[1]第３表（月）'!$V$160:$V$300,0),'[1]第３表（月）'!AB$6))</f>
        <v>99.9</v>
      </c>
      <c r="H46" s="33">
        <f>IF(H$34="","",INDEX('[1]第３表（月）'!$Y$160:$AP$300,MATCH($A46,'[1]第３表（月）'!$V$160:$V$300,0),'[1]第３表（月）'!AC$6))</f>
        <v>103</v>
      </c>
      <c r="I46" s="33">
        <f>IF(I$34="","",INDEX('[1]第３表（月）'!$Y$160:$AP$300,MATCH($A46,'[1]第３表（月）'!$V$160:$V$300,0),'[1]第３表（月）'!AD$6))</f>
        <v>100.5</v>
      </c>
      <c r="J46" s="33">
        <f>IF(J$34="","",INDEX('[1]第３表（月）'!$Y$160:$AP$300,MATCH($A46,'[1]第３表（月）'!$V$160:$V$300,0),'[1]第３表（月）'!AE$6))</f>
        <v>94.1</v>
      </c>
      <c r="K46" s="33" t="str">
        <f>IF(K$34="","",INDEX('[1]第３表（月）'!$Y$160:$AP$300,MATCH($A46,'[1]第３表（月）'!$V$160:$V$300,0),'[1]第３表（月）'!AF$6))</f>
        <v>x</v>
      </c>
      <c r="L46" s="33">
        <f>IF(L$34="","",INDEX('[1]第３表（月）'!$Y$160:$AP$300,MATCH($A46,'[1]第３表（月）'!$V$160:$V$300,0),'[1]第３表（月）'!AG$6))</f>
        <v>107.4</v>
      </c>
      <c r="M46" s="33">
        <f>IF(M$34="","",INDEX('[1]第３表（月）'!$Y$160:$AP$300,MATCH($A46,'[1]第３表（月）'!$V$160:$V$300,0),'[1]第３表（月）'!AH$6))</f>
        <v>105.4</v>
      </c>
      <c r="N46" s="33">
        <f>IF(N$34="","",INDEX('[1]第３表（月）'!$Y$160:$AP$300,MATCH($A46,'[1]第３表（月）'!$V$160:$V$300,0),'[1]第３表（月）'!AI$6))</f>
        <v>98.1</v>
      </c>
      <c r="O46" s="33">
        <f>IF(O$34="","",INDEX('[1]第３表（月）'!$Y$160:$AP$300,MATCH($A46,'[1]第３表（月）'!$V$160:$V$300,0),'[1]第３表（月）'!AJ$6))</f>
        <v>110.7</v>
      </c>
      <c r="P46" s="33">
        <f>IF(P$34="","",INDEX('[1]第３表（月）'!$Y$160:$AP$300,MATCH($A46,'[1]第３表（月）'!$V$160:$V$300,0),'[1]第３表（月）'!AK$6))</f>
        <v>119.6</v>
      </c>
      <c r="Q46" s="33">
        <f>IF(Q$34="","",INDEX('[1]第３表（月）'!$Y$160:$AP$300,MATCH($A46,'[1]第３表（月）'!$V$160:$V$300,0),'[1]第３表（月）'!AL$6))</f>
        <v>95.1</v>
      </c>
      <c r="R46" s="33">
        <f>IF(R$34="","",INDEX('[1]第３表（月）'!$Y$160:$AP$300,MATCH($A46,'[1]第３表（月）'!$V$160:$V$300,0),'[1]第３表（月）'!AM$6))</f>
        <v>98.9</v>
      </c>
      <c r="S46" s="33">
        <f>IF(S$34="","",INDEX('[1]第３表（月）'!$Y$160:$AP$300,MATCH($A46,'[1]第３表（月）'!$V$160:$V$300,0),'[1]第３表（月）'!AN$6))</f>
        <v>102.1</v>
      </c>
      <c r="T46" s="33">
        <f>IF(T$34="","",INDEX('[1]第３表（月）'!$Y$160:$AP$300,MATCH($A46,'[1]第３表（月）'!$V$160:$V$300,0),'[1]第３表（月）'!AO$6))</f>
        <v>119.8</v>
      </c>
      <c r="U46" s="33">
        <f>IF(U$34="","",INDEX('[1]第３表（月）'!$Y$160:$AP$300,MATCH($A46,'[1]第３表（月）'!$V$160:$V$300,0),'[1]第３表（月）'!AP$6))</f>
        <v>109</v>
      </c>
    </row>
    <row r="47" spans="1:21" ht="30" customHeight="1" x14ac:dyDescent="0.45">
      <c r="A47" s="40" t="str">
        <f>+[2]第１表!A47</f>
        <v>58</v>
      </c>
      <c r="B47" s="55" t="str">
        <f>[2]第１表!B47</f>
        <v/>
      </c>
      <c r="C47" s="297" t="str">
        <f>+[2]第１表!C47</f>
        <v>８月</v>
      </c>
      <c r="D47" s="33">
        <f>IF(D$34="","",INDEX('[1]第３表（月）'!$Y$160:$AP$300,MATCH($A47,'[1]第３表（月）'!$V$160:$V$300,0),'[1]第３表（月）'!Y$6))</f>
        <v>95.6</v>
      </c>
      <c r="E47" s="33">
        <f>IF(E$34="","",INDEX('[1]第３表（月）'!$Y$160:$AP$300,MATCH($A47,'[1]第３表（月）'!$V$160:$V$300,0),'[1]第３表（月）'!Z$6))</f>
        <v>97.6</v>
      </c>
      <c r="F47" s="33">
        <f>IF(F$34="","",INDEX('[1]第３表（月）'!$Y$160:$AP$300,MATCH($A47,'[1]第３表（月）'!$V$160:$V$300,0),'[1]第３表（月）'!AA$6))</f>
        <v>94.6</v>
      </c>
      <c r="G47" s="33">
        <f>IF(G$34="","",INDEX('[1]第３表（月）'!$Y$160:$AP$300,MATCH($A47,'[1]第３表（月）'!$V$160:$V$300,0),'[1]第３表（月）'!AB$6))</f>
        <v>119.6</v>
      </c>
      <c r="H47" s="33">
        <f>IF(H$34="","",INDEX('[1]第３表（月）'!$Y$160:$AP$300,MATCH($A47,'[1]第３表（月）'!$V$160:$V$300,0),'[1]第３表（月）'!AC$6))</f>
        <v>104.6</v>
      </c>
      <c r="I47" s="33">
        <f>IF(I$34="","",INDEX('[1]第３表（月）'!$Y$160:$AP$300,MATCH($A47,'[1]第３表（月）'!$V$160:$V$300,0),'[1]第３表（月）'!AD$6))</f>
        <v>92.1</v>
      </c>
      <c r="J47" s="33">
        <f>IF(J$34="","",INDEX('[1]第３表（月）'!$Y$160:$AP$300,MATCH($A47,'[1]第３表（月）'!$V$160:$V$300,0),'[1]第３表（月）'!AE$6))</f>
        <v>93.8</v>
      </c>
      <c r="K47" s="33" t="str">
        <f>IF(K$34="","",INDEX('[1]第３表（月）'!$Y$160:$AP$300,MATCH($A47,'[1]第３表（月）'!$V$160:$V$300,0),'[1]第３表（月）'!AF$6))</f>
        <v>x</v>
      </c>
      <c r="L47" s="33">
        <f>IF(L$34="","",INDEX('[1]第３表（月）'!$Y$160:$AP$300,MATCH($A47,'[1]第３表（月）'!$V$160:$V$300,0),'[1]第３表（月）'!AG$6))</f>
        <v>108.2</v>
      </c>
      <c r="M47" s="33">
        <f>IF(M$34="","",INDEX('[1]第３表（月）'!$Y$160:$AP$300,MATCH($A47,'[1]第３表（月）'!$V$160:$V$300,0),'[1]第３表（月）'!AH$6))</f>
        <v>94.6</v>
      </c>
      <c r="N47" s="33">
        <f>IF(N$34="","",INDEX('[1]第３表（月）'!$Y$160:$AP$300,MATCH($A47,'[1]第３表（月）'!$V$160:$V$300,0),'[1]第３表（月）'!AI$6))</f>
        <v>97.9</v>
      </c>
      <c r="O47" s="33">
        <f>IF(O$34="","",INDEX('[1]第３表（月）'!$Y$160:$AP$300,MATCH($A47,'[1]第３表（月）'!$V$160:$V$300,0),'[1]第３表（月）'!AJ$6))</f>
        <v>111.2</v>
      </c>
      <c r="P47" s="33">
        <f>IF(P$34="","",INDEX('[1]第３表（月）'!$Y$160:$AP$300,MATCH($A47,'[1]第３表（月）'!$V$160:$V$300,0),'[1]第３表（月）'!AK$6))</f>
        <v>87.4</v>
      </c>
      <c r="Q47" s="33">
        <f>IF(Q$34="","",INDEX('[1]第３表（月）'!$Y$160:$AP$300,MATCH($A47,'[1]第３表（月）'!$V$160:$V$300,0),'[1]第３表（月）'!AL$6))</f>
        <v>95.9</v>
      </c>
      <c r="R47" s="33">
        <f>IF(R$34="","",INDEX('[1]第３表（月）'!$Y$160:$AP$300,MATCH($A47,'[1]第３表（月）'!$V$160:$V$300,0),'[1]第３表（月）'!AM$6))</f>
        <v>93.6</v>
      </c>
      <c r="S47" s="33">
        <f>IF(S$34="","",INDEX('[1]第３表（月）'!$Y$160:$AP$300,MATCH($A47,'[1]第３表（月）'!$V$160:$V$300,0),'[1]第３表（月）'!AN$6))</f>
        <v>102</v>
      </c>
      <c r="T47" s="33">
        <f>IF(T$34="","",INDEX('[1]第３表（月）'!$Y$160:$AP$300,MATCH($A47,'[1]第３表（月）'!$V$160:$V$300,0),'[1]第３表（月）'!AO$6))</f>
        <v>106.6</v>
      </c>
      <c r="U47" s="33">
        <f>IF(U$34="","",INDEX('[1]第３表（月）'!$Y$160:$AP$300,MATCH($A47,'[1]第３表（月）'!$V$160:$V$300,0),'[1]第３表（月）'!AP$6))</f>
        <v>104.9</v>
      </c>
    </row>
    <row r="48" spans="1:21" ht="30" customHeight="1" x14ac:dyDescent="0.45">
      <c r="A48" s="40" t="str">
        <f>+[2]第１表!A48</f>
        <v>59</v>
      </c>
      <c r="B48" s="55" t="str">
        <f>[2]第１表!B48</f>
        <v/>
      </c>
      <c r="C48" s="297" t="str">
        <f>+[2]第１表!C48</f>
        <v>９月</v>
      </c>
      <c r="D48" s="33">
        <f>IF(D$34="","",INDEX('[1]第３表（月）'!$Y$160:$AP$300,MATCH($A48,'[1]第３表（月）'!$V$160:$V$300,0),'[1]第３表（月）'!Y$6))</f>
        <v>99.2</v>
      </c>
      <c r="E48" s="33">
        <f>IF(E$34="","",INDEX('[1]第３表（月）'!$Y$160:$AP$300,MATCH($A48,'[1]第３表（月）'!$V$160:$V$300,0),'[1]第３表（月）'!Z$6))</f>
        <v>103.6</v>
      </c>
      <c r="F48" s="33">
        <f>IF(F$34="","",INDEX('[1]第３表（月）'!$Y$160:$AP$300,MATCH($A48,'[1]第３表（月）'!$V$160:$V$300,0),'[1]第３表（月）'!AA$6))</f>
        <v>101.9</v>
      </c>
      <c r="G48" s="33">
        <f>IF(G$34="","",INDEX('[1]第３表（月）'!$Y$160:$AP$300,MATCH($A48,'[1]第３表（月）'!$V$160:$V$300,0),'[1]第３表（月）'!AB$6))</f>
        <v>101.7</v>
      </c>
      <c r="H48" s="33">
        <f>IF(H$34="","",INDEX('[1]第３表（月）'!$Y$160:$AP$300,MATCH($A48,'[1]第３表（月）'!$V$160:$V$300,0),'[1]第３表（月）'!AC$6))</f>
        <v>103.4</v>
      </c>
      <c r="I48" s="33">
        <f>IF(I$34="","",INDEX('[1]第３表（月）'!$Y$160:$AP$300,MATCH($A48,'[1]第３表（月）'!$V$160:$V$300,0),'[1]第３表（月）'!AD$6))</f>
        <v>98.2</v>
      </c>
      <c r="J48" s="33">
        <f>IF(J$34="","",INDEX('[1]第３表（月）'!$Y$160:$AP$300,MATCH($A48,'[1]第３表（月）'!$V$160:$V$300,0),'[1]第３表（月）'!AE$6))</f>
        <v>91.5</v>
      </c>
      <c r="K48" s="33">
        <f>IF(K$34="","",INDEX('[1]第３表（月）'!$Y$160:$AP$300,MATCH($A48,'[1]第３表（月）'!$V$160:$V$300,0),'[1]第３表（月）'!AF$6))</f>
        <v>96.7</v>
      </c>
      <c r="L48" s="33">
        <f>IF(L$34="","",INDEX('[1]第３表（月）'!$Y$160:$AP$300,MATCH($A48,'[1]第３表（月）'!$V$160:$V$300,0),'[1]第３表（月）'!AG$6))</f>
        <v>106.3</v>
      </c>
      <c r="M48" s="33">
        <f>IF(M$34="","",INDEX('[1]第３表（月）'!$Y$160:$AP$300,MATCH($A48,'[1]第３表（月）'!$V$160:$V$300,0),'[1]第３表（月）'!AH$6))</f>
        <v>96.4</v>
      </c>
      <c r="N48" s="33">
        <f>IF(N$34="","",INDEX('[1]第３表（月）'!$Y$160:$AP$300,MATCH($A48,'[1]第３表（月）'!$V$160:$V$300,0),'[1]第３表（月）'!AI$6))</f>
        <v>94.4</v>
      </c>
      <c r="O48" s="33">
        <f>IF(O$34="","",INDEX('[1]第３表（月）'!$Y$160:$AP$300,MATCH($A48,'[1]第３表（月）'!$V$160:$V$300,0),'[1]第３表（月）'!AJ$6))</f>
        <v>108.8</v>
      </c>
      <c r="P48" s="33">
        <f>IF(P$34="","",INDEX('[1]第３表（月）'!$Y$160:$AP$300,MATCH($A48,'[1]第３表（月）'!$V$160:$V$300,0),'[1]第３表（月）'!AK$6))</f>
        <v>124.7</v>
      </c>
      <c r="Q48" s="33">
        <f>IF(Q$34="","",INDEX('[1]第３表（月）'!$Y$160:$AP$300,MATCH($A48,'[1]第３表（月）'!$V$160:$V$300,0),'[1]第３表（月）'!AL$6))</f>
        <v>93</v>
      </c>
      <c r="R48" s="33">
        <f>IF(R$34="","",INDEX('[1]第３表（月）'!$Y$160:$AP$300,MATCH($A48,'[1]第３表（月）'!$V$160:$V$300,0),'[1]第３表（月）'!AM$6))</f>
        <v>96.4</v>
      </c>
      <c r="S48" s="33">
        <f>IF(S$34="","",INDEX('[1]第３表（月）'!$Y$160:$AP$300,MATCH($A48,'[1]第３表（月）'!$V$160:$V$300,0),'[1]第３表（月）'!AN$6))</f>
        <v>103.3</v>
      </c>
      <c r="T48" s="33">
        <f>IF(T$34="","",INDEX('[1]第３表（月）'!$Y$160:$AP$300,MATCH($A48,'[1]第３表（月）'!$V$160:$V$300,0),'[1]第３表（月）'!AO$6))</f>
        <v>115.4</v>
      </c>
      <c r="U48" s="33">
        <f>IF(U$34="","",INDEX('[1]第３表（月）'!$Y$160:$AP$300,MATCH($A48,'[1]第３表（月）'!$V$160:$V$300,0),'[1]第３表（月）'!AP$6))</f>
        <v>105.7</v>
      </c>
    </row>
    <row r="49" spans="1:21" ht="30" customHeight="1" x14ac:dyDescent="0.45">
      <c r="A49" s="40" t="str">
        <f>+[2]第１表!A49</f>
        <v>510</v>
      </c>
      <c r="B49" s="55" t="str">
        <f>[2]第１表!B49</f>
        <v/>
      </c>
      <c r="C49" s="297" t="str">
        <f>+[2]第１表!C49</f>
        <v>10月</v>
      </c>
      <c r="D49" s="33">
        <f>IF(D$34="","",INDEX('[1]第３表（月）'!$Y$160:$AP$300,MATCH($A49,'[1]第３表（月）'!$V$160:$V$300,0),'[1]第３表（月）'!Y$6))</f>
        <v>101.6</v>
      </c>
      <c r="E49" s="33">
        <f>IF(E$34="","",INDEX('[1]第３表（月）'!$Y$160:$AP$300,MATCH($A49,'[1]第３表（月）'!$V$160:$V$300,0),'[1]第３表（月）'!Z$6))</f>
        <v>103.6</v>
      </c>
      <c r="F49" s="33">
        <f>IF(F$34="","",INDEX('[1]第３表（月）'!$Y$160:$AP$300,MATCH($A49,'[1]第３表（月）'!$V$160:$V$300,0),'[1]第３表（月）'!AA$6))</f>
        <v>101.8</v>
      </c>
      <c r="G49" s="33">
        <f>IF(G$34="","",INDEX('[1]第３表（月）'!$Y$160:$AP$300,MATCH($A49,'[1]第３表（月）'!$V$160:$V$300,0),'[1]第３表（月）'!AB$6))</f>
        <v>105.2</v>
      </c>
      <c r="H49" s="33">
        <f>IF(H$34="","",INDEX('[1]第３表（月）'!$Y$160:$AP$300,MATCH($A49,'[1]第３表（月）'!$V$160:$V$300,0),'[1]第３表（月）'!AC$6))</f>
        <v>105.5</v>
      </c>
      <c r="I49" s="33">
        <f>IF(I$34="","",INDEX('[1]第３表（月）'!$Y$160:$AP$300,MATCH($A49,'[1]第３表（月）'!$V$160:$V$300,0),'[1]第３表（月）'!AD$6))</f>
        <v>100.2</v>
      </c>
      <c r="J49" s="33">
        <f>IF(J$34="","",INDEX('[1]第３表（月）'!$Y$160:$AP$300,MATCH($A49,'[1]第３表（月）'!$V$160:$V$300,0),'[1]第３表（月）'!AE$6))</f>
        <v>93</v>
      </c>
      <c r="K49" s="33">
        <f>IF(K$34="","",INDEX('[1]第３表（月）'!$Y$160:$AP$300,MATCH($A49,'[1]第３表（月）'!$V$160:$V$300,0),'[1]第３表（月）'!AF$6))</f>
        <v>101.5</v>
      </c>
      <c r="L49" s="33">
        <f>IF(L$34="","",INDEX('[1]第３表（月）'!$Y$160:$AP$300,MATCH($A49,'[1]第３表（月）'!$V$160:$V$300,0),'[1]第３表（月）'!AG$6))</f>
        <v>108.7</v>
      </c>
      <c r="M49" s="33">
        <f>IF(M$34="","",INDEX('[1]第３表（月）'!$Y$160:$AP$300,MATCH($A49,'[1]第３表（月）'!$V$160:$V$300,0),'[1]第３表（月）'!AH$6))</f>
        <v>108.9</v>
      </c>
      <c r="N49" s="33">
        <f>IF(N$34="","",INDEX('[1]第３表（月）'!$Y$160:$AP$300,MATCH($A49,'[1]第３表（月）'!$V$160:$V$300,0),'[1]第３表（月）'!AI$6))</f>
        <v>104.4</v>
      </c>
      <c r="O49" s="33">
        <f>IF(O$34="","",INDEX('[1]第３表（月）'!$Y$160:$AP$300,MATCH($A49,'[1]第３表（月）'!$V$160:$V$300,0),'[1]第３表（月）'!AJ$6))</f>
        <v>113</v>
      </c>
      <c r="P49" s="33">
        <f>IF(P$34="","",INDEX('[1]第３表（月）'!$Y$160:$AP$300,MATCH($A49,'[1]第３表（月）'!$V$160:$V$300,0),'[1]第３表（月）'!AK$6))</f>
        <v>131.5</v>
      </c>
      <c r="Q49" s="33">
        <f>IF(Q$34="","",INDEX('[1]第３表（月）'!$Y$160:$AP$300,MATCH($A49,'[1]第３表（月）'!$V$160:$V$300,0),'[1]第３表（月）'!AL$6))</f>
        <v>96.5</v>
      </c>
      <c r="R49" s="33">
        <f>IF(R$34="","",INDEX('[1]第３表（月）'!$Y$160:$AP$300,MATCH($A49,'[1]第３表（月）'!$V$160:$V$300,0),'[1]第３表（月）'!AM$6))</f>
        <v>95.3</v>
      </c>
      <c r="S49" s="33">
        <f>IF(S$34="","",INDEX('[1]第３表（月）'!$Y$160:$AP$300,MATCH($A49,'[1]第３表（月）'!$V$160:$V$300,0),'[1]第３表（月）'!AN$6))</f>
        <v>104.3</v>
      </c>
      <c r="T49" s="33">
        <f>IF(T$34="","",INDEX('[1]第３表（月）'!$Y$160:$AP$300,MATCH($A49,'[1]第３表（月）'!$V$160:$V$300,0),'[1]第３表（月）'!AO$6))</f>
        <v>120.9</v>
      </c>
      <c r="U49" s="33">
        <f>IF(U$34="","",INDEX('[1]第３表（月）'!$Y$160:$AP$300,MATCH($A49,'[1]第３表（月）'!$V$160:$V$300,0),'[1]第３表（月）'!AP$6))</f>
        <v>106.6</v>
      </c>
    </row>
    <row r="50" spans="1:21" ht="30" customHeight="1" x14ac:dyDescent="0.45">
      <c r="A50" s="40" t="str">
        <f>+[2]第１表!A50</f>
        <v>511</v>
      </c>
      <c r="B50" s="55" t="str">
        <f>[2]第１表!B50</f>
        <v/>
      </c>
      <c r="C50" s="297" t="str">
        <f>+[2]第１表!C50</f>
        <v>11月</v>
      </c>
      <c r="D50" s="33">
        <f>IF(D$34="","",INDEX('[1]第３表（月）'!$Y$160:$AP$300,MATCH($A50,'[1]第３表（月）'!$V$160:$V$300,0),'[1]第３表（月）'!Y$6))</f>
        <v>100.7</v>
      </c>
      <c r="E50" s="33">
        <f>IF(E$34="","",INDEX('[1]第３表（月）'!$Y$160:$AP$300,MATCH($A50,'[1]第３表（月）'!$V$160:$V$300,0),'[1]第３表（月）'!Z$6))</f>
        <v>102.7</v>
      </c>
      <c r="F50" s="33">
        <f>IF(F$34="","",INDEX('[1]第３表（月）'!$Y$160:$AP$300,MATCH($A50,'[1]第３表（月）'!$V$160:$V$300,0),'[1]第３表（月）'!AA$6))</f>
        <v>102.6</v>
      </c>
      <c r="G50" s="33">
        <f>IF(G$34="","",INDEX('[1]第３表（月）'!$Y$160:$AP$300,MATCH($A50,'[1]第３表（月）'!$V$160:$V$300,0),'[1]第３表（月）'!AB$6))</f>
        <v>104.2</v>
      </c>
      <c r="H50" s="33">
        <f>IF(H$34="","",INDEX('[1]第３表（月）'!$Y$160:$AP$300,MATCH($A50,'[1]第３表（月）'!$V$160:$V$300,0),'[1]第３表（月）'!AC$6))</f>
        <v>105.8</v>
      </c>
      <c r="I50" s="33">
        <f>IF(I$34="","",INDEX('[1]第３表（月）'!$Y$160:$AP$300,MATCH($A50,'[1]第３表（月）'!$V$160:$V$300,0),'[1]第３表（月）'!AD$6))</f>
        <v>101.8</v>
      </c>
      <c r="J50" s="33">
        <f>IF(J$34="","",INDEX('[1]第３表（月）'!$Y$160:$AP$300,MATCH($A50,'[1]第３表（月）'!$V$160:$V$300,0),'[1]第３表（月）'!AE$6))</f>
        <v>93.9</v>
      </c>
      <c r="K50" s="33">
        <f>IF(K$34="","",INDEX('[1]第３表（月）'!$Y$160:$AP$300,MATCH($A50,'[1]第３表（月）'!$V$160:$V$300,0),'[1]第３表（月）'!AF$6))</f>
        <v>97.1</v>
      </c>
      <c r="L50" s="33">
        <f>IF(L$34="","",INDEX('[1]第３表（月）'!$Y$160:$AP$300,MATCH($A50,'[1]第３表（月）'!$V$160:$V$300,0),'[1]第３表（月）'!AG$6))</f>
        <v>103.4</v>
      </c>
      <c r="M50" s="33">
        <f>IF(M$34="","",INDEX('[1]第３表（月）'!$Y$160:$AP$300,MATCH($A50,'[1]第３表（月）'!$V$160:$V$300,0),'[1]第３表（月）'!AH$6))</f>
        <v>103.4</v>
      </c>
      <c r="N50" s="33">
        <f>IF(N$34="","",INDEX('[1]第３表（月）'!$Y$160:$AP$300,MATCH($A50,'[1]第３表（月）'!$V$160:$V$300,0),'[1]第３表（月）'!AI$6))</f>
        <v>93.2</v>
      </c>
      <c r="O50" s="33">
        <f>IF(O$34="","",INDEX('[1]第３表（月）'!$Y$160:$AP$300,MATCH($A50,'[1]第３表（月）'!$V$160:$V$300,0),'[1]第３表（月）'!AJ$6))</f>
        <v>114.2</v>
      </c>
      <c r="P50" s="33">
        <f>IF(P$34="","",INDEX('[1]第３表（月）'!$Y$160:$AP$300,MATCH($A50,'[1]第３表（月）'!$V$160:$V$300,0),'[1]第３表（月）'!AK$6))</f>
        <v>121.8</v>
      </c>
      <c r="Q50" s="33">
        <f>IF(Q$34="","",INDEX('[1]第３表（月）'!$Y$160:$AP$300,MATCH($A50,'[1]第３表（月）'!$V$160:$V$300,0),'[1]第３表（月）'!AL$6))</f>
        <v>95.8</v>
      </c>
      <c r="R50" s="33">
        <f>IF(R$34="","",INDEX('[1]第３表（月）'!$Y$160:$AP$300,MATCH($A50,'[1]第３表（月）'!$V$160:$V$300,0),'[1]第３表（月）'!AM$6))</f>
        <v>98.9</v>
      </c>
      <c r="S50" s="33">
        <f>IF(S$34="","",INDEX('[1]第３表（月）'!$Y$160:$AP$300,MATCH($A50,'[1]第３表（月）'!$V$160:$V$300,0),'[1]第３表（月）'!AN$6))</f>
        <v>102.3</v>
      </c>
      <c r="T50" s="33">
        <f>IF(T$34="","",INDEX('[1]第３表（月）'!$Y$160:$AP$300,MATCH($A50,'[1]第３表（月）'!$V$160:$V$300,0),'[1]第３表（月）'!AO$6))</f>
        <v>117.6</v>
      </c>
      <c r="U50" s="33">
        <f>IF(U$34="","",INDEX('[1]第３表（月）'!$Y$160:$AP$300,MATCH($A50,'[1]第３表（月）'!$V$160:$V$300,0),'[1]第３表（月）'!AP$6))</f>
        <v>112.3</v>
      </c>
    </row>
    <row r="51" spans="1:21" ht="30" customHeight="1" x14ac:dyDescent="0.45">
      <c r="A51" s="40" t="str">
        <f>+[2]第１表!A51</f>
        <v>512</v>
      </c>
      <c r="B51" s="55" t="str">
        <f>[2]第１表!B51</f>
        <v/>
      </c>
      <c r="C51" s="297" t="str">
        <f>+[2]第１表!C51</f>
        <v>12月</v>
      </c>
      <c r="D51" s="33">
        <f>IF(D$34="","",INDEX('[1]第３表（月）'!$Y$160:$AP$300,MATCH($A51,'[1]第３表（月）'!$V$160:$V$300,0),'[1]第３表（月）'!Y$6))</f>
        <v>99.2</v>
      </c>
      <c r="E51" s="33">
        <f>IF(E$34="","",INDEX('[1]第３表（月）'!$Y$160:$AP$300,MATCH($A51,'[1]第３表（月）'!$V$160:$V$300,0),'[1]第３表（月）'!Z$6))</f>
        <v>106.8</v>
      </c>
      <c r="F51" s="33">
        <f>IF(F$34="","",INDEX('[1]第３表（月）'!$Y$160:$AP$300,MATCH($A51,'[1]第３表（月）'!$V$160:$V$300,0),'[1]第３表（月）'!AA$6))</f>
        <v>102.3</v>
      </c>
      <c r="G51" s="33">
        <f>IF(G$34="","",INDEX('[1]第３表（月）'!$Y$160:$AP$300,MATCH($A51,'[1]第３表（月）'!$V$160:$V$300,0),'[1]第３表（月）'!AB$6))</f>
        <v>101.1</v>
      </c>
      <c r="H51" s="33">
        <f>IF(H$34="","",INDEX('[1]第３表（月）'!$Y$160:$AP$300,MATCH($A51,'[1]第３表（月）'!$V$160:$V$300,0),'[1]第３表（月）'!AC$6))</f>
        <v>103.9</v>
      </c>
      <c r="I51" s="33">
        <f>IF(I$34="","",INDEX('[1]第３表（月）'!$Y$160:$AP$300,MATCH($A51,'[1]第３表（月）'!$V$160:$V$300,0),'[1]第３表（月）'!AD$6))</f>
        <v>106.4</v>
      </c>
      <c r="J51" s="33">
        <f>IF(J$34="","",INDEX('[1]第３表（月）'!$Y$160:$AP$300,MATCH($A51,'[1]第３表（月）'!$V$160:$V$300,0),'[1]第３表（月）'!AE$6))</f>
        <v>92</v>
      </c>
      <c r="K51" s="33">
        <f>IF(K$34="","",INDEX('[1]第３表（月）'!$Y$160:$AP$300,MATCH($A51,'[1]第３表（月）'!$V$160:$V$300,0),'[1]第３表（月）'!AF$6))</f>
        <v>94.3</v>
      </c>
      <c r="L51" s="33">
        <f>IF(L$34="","",INDEX('[1]第３表（月）'!$Y$160:$AP$300,MATCH($A51,'[1]第３表（月）'!$V$160:$V$300,0),'[1]第３表（月）'!AG$6))</f>
        <v>95.6</v>
      </c>
      <c r="M51" s="33">
        <f>IF(M$34="","",INDEX('[1]第３表（月）'!$Y$160:$AP$300,MATCH($A51,'[1]第３表（月）'!$V$160:$V$300,0),'[1]第３表（月）'!AH$6))</f>
        <v>104.6</v>
      </c>
      <c r="N51" s="33">
        <f>IF(N$34="","",INDEX('[1]第３表（月）'!$Y$160:$AP$300,MATCH($A51,'[1]第３表（月）'!$V$160:$V$300,0),'[1]第３表（月）'!AI$6))</f>
        <v>89.3</v>
      </c>
      <c r="O51" s="33" t="str">
        <f>IF(O$34="","",INDEX('[1]第３表（月）'!$Y$160:$AP$300,MATCH($A51,'[1]第３表（月）'!$V$160:$V$300,0),'[1]第３表（月）'!AJ$6))</f>
        <v>x</v>
      </c>
      <c r="P51" s="33">
        <f>IF(P$34="","",INDEX('[1]第３表（月）'!$Y$160:$AP$300,MATCH($A51,'[1]第３表（月）'!$V$160:$V$300,0),'[1]第３表（月）'!AK$6))</f>
        <v>112.9</v>
      </c>
      <c r="Q51" s="33">
        <f>IF(Q$34="","",INDEX('[1]第３表（月）'!$Y$160:$AP$300,MATCH($A51,'[1]第３表（月）'!$V$160:$V$300,0),'[1]第３表（月）'!AL$6))</f>
        <v>95.4</v>
      </c>
      <c r="R51" s="33">
        <f>IF(R$34="","",INDEX('[1]第３表（月）'!$Y$160:$AP$300,MATCH($A51,'[1]第３表（月）'!$V$160:$V$300,0),'[1]第３表（月）'!AM$6))</f>
        <v>98.2</v>
      </c>
      <c r="S51" s="33">
        <f>IF(S$34="","",INDEX('[1]第３表（月）'!$Y$160:$AP$300,MATCH($A51,'[1]第３表（月）'!$V$160:$V$300,0),'[1]第３表（月）'!AN$6))</f>
        <v>100.5</v>
      </c>
      <c r="T51" s="33">
        <f>IF(T$34="","",INDEX('[1]第３表（月）'!$Y$160:$AP$300,MATCH($A51,'[1]第３表（月）'!$V$160:$V$300,0),'[1]第３表（月）'!AO$6))</f>
        <v>115.4</v>
      </c>
      <c r="U51" s="33">
        <f>IF(U$34="","",INDEX('[1]第３表（月）'!$Y$160:$AP$300,MATCH($A51,'[1]第３表（月）'!$V$160:$V$300,0),'[1]第３表（月）'!AP$6))</f>
        <v>110.7</v>
      </c>
    </row>
    <row r="52" spans="1:21" ht="30" customHeight="1" x14ac:dyDescent="0.45">
      <c r="A52" s="40" t="str">
        <f>+[2]第１表!A52</f>
        <v>61</v>
      </c>
      <c r="B52" s="55" t="str">
        <f>[2]第１表!B52</f>
        <v>令和６年</v>
      </c>
      <c r="C52" s="297" t="str">
        <f>+[2]第１表!C52</f>
        <v>１月</v>
      </c>
      <c r="D52" s="33">
        <f>IF(D$34="","",INDEX('[1]第３表（月）'!$Y$160:$AP$300,MATCH($A52,'[1]第３表（月）'!$V$160:$V$300,0),'[1]第３表（月）'!Y$6))</f>
        <v>92.3</v>
      </c>
      <c r="E52" s="33">
        <f>IF(E$34="","",INDEX('[1]第３表（月）'!$Y$160:$AP$300,MATCH($A52,'[1]第３表（月）'!$V$160:$V$300,0),'[1]第３表（月）'!Z$6))</f>
        <v>92.5</v>
      </c>
      <c r="F52" s="33">
        <f>IF(F$34="","",INDEX('[1]第３表（月）'!$Y$160:$AP$300,MATCH($A52,'[1]第３表（月）'!$V$160:$V$300,0),'[1]第３表（月）'!AA$6))</f>
        <v>90.5</v>
      </c>
      <c r="G52" s="33">
        <f>IF(G$34="","",INDEX('[1]第３表（月）'!$Y$160:$AP$300,MATCH($A52,'[1]第３表（月）'!$V$160:$V$300,0),'[1]第３表（月）'!AB$6))</f>
        <v>97.9</v>
      </c>
      <c r="H52" s="33">
        <f>IF(H$34="","",INDEX('[1]第３表（月）'!$Y$160:$AP$300,MATCH($A52,'[1]第３表（月）'!$V$160:$V$300,0),'[1]第３表（月）'!AC$6))</f>
        <v>98.8</v>
      </c>
      <c r="I52" s="33">
        <f>IF(I$34="","",INDEX('[1]第３表（月）'!$Y$160:$AP$300,MATCH($A52,'[1]第３表（月）'!$V$160:$V$300,0),'[1]第３表（月）'!AD$6))</f>
        <v>96.4</v>
      </c>
      <c r="J52" s="33">
        <f>IF(J$34="","",INDEX('[1]第３表（月）'!$Y$160:$AP$300,MATCH($A52,'[1]第３表（月）'!$V$160:$V$300,0),'[1]第３表（月）'!AE$6))</f>
        <v>90.2</v>
      </c>
      <c r="K52" s="33">
        <f>IF(K$34="","",INDEX('[1]第３表（月）'!$Y$160:$AP$300,MATCH($A52,'[1]第３表（月）'!$V$160:$V$300,0),'[1]第３表（月）'!AF$6))</f>
        <v>96.5</v>
      </c>
      <c r="L52" s="33">
        <f>IF(L$34="","",INDEX('[1]第３表（月）'!$Y$160:$AP$300,MATCH($A52,'[1]第３表（月）'!$V$160:$V$300,0),'[1]第３表（月）'!AG$6))</f>
        <v>99</v>
      </c>
      <c r="M52" s="33">
        <f>IF(M$34="","",INDEX('[1]第３表（月）'!$Y$160:$AP$300,MATCH($A52,'[1]第３表（月）'!$V$160:$V$300,0),'[1]第３表（月）'!AH$6))</f>
        <v>86.5</v>
      </c>
      <c r="N52" s="33">
        <f>IF(N$34="","",INDEX('[1]第３表（月）'!$Y$160:$AP$300,MATCH($A52,'[1]第３表（月）'!$V$160:$V$300,0),'[1]第３表（月）'!AI$6))</f>
        <v>79.400000000000006</v>
      </c>
      <c r="O52" s="33">
        <f>IF(O$34="","",INDEX('[1]第３表（月）'!$Y$160:$AP$300,MATCH($A52,'[1]第３表（月）'!$V$160:$V$300,0),'[1]第３表（月）'!AJ$6))</f>
        <v>120.3</v>
      </c>
      <c r="P52" s="33">
        <f>IF(P$34="","",INDEX('[1]第３表（月）'!$Y$160:$AP$300,MATCH($A52,'[1]第３表（月）'!$V$160:$V$300,0),'[1]第３表（月）'!AK$6))</f>
        <v>96.7</v>
      </c>
      <c r="Q52" s="33">
        <f>IF(Q$34="","",INDEX('[1]第３表（月）'!$Y$160:$AP$300,MATCH($A52,'[1]第３表（月）'!$V$160:$V$300,0),'[1]第３表（月）'!AL$6))</f>
        <v>91.6</v>
      </c>
      <c r="R52" s="33">
        <f>IF(R$34="","",INDEX('[1]第３表（月）'!$Y$160:$AP$300,MATCH($A52,'[1]第３表（月）'!$V$160:$V$300,0),'[1]第３表（月）'!AM$6))</f>
        <v>87.3</v>
      </c>
      <c r="S52" s="33">
        <f>IF(S$34="","",INDEX('[1]第３表（月）'!$Y$160:$AP$300,MATCH($A52,'[1]第３表（月）'!$V$160:$V$300,0),'[1]第３表（月）'!AN$6))</f>
        <v>95.3</v>
      </c>
      <c r="T52" s="33">
        <f>IF(T$34="","",INDEX('[1]第３表（月）'!$Y$160:$AP$300,MATCH($A52,'[1]第３表（月）'!$V$160:$V$300,0),'[1]第３表（月）'!AO$6))</f>
        <v>100</v>
      </c>
      <c r="U52" s="33">
        <f>IF(U$34="","",INDEX('[1]第３表（月）'!$Y$160:$AP$300,MATCH($A52,'[1]第３表（月）'!$V$160:$V$300,0),'[1]第３表（月）'!AP$6))</f>
        <v>98.4</v>
      </c>
    </row>
    <row r="53" spans="1:21" ht="30" customHeight="1" x14ac:dyDescent="0.45">
      <c r="A53" s="40" t="str">
        <f>+[2]第１表!A53</f>
        <v>62</v>
      </c>
      <c r="B53" s="55" t="str">
        <f>[2]第１表!B53</f>
        <v/>
      </c>
      <c r="C53" s="297" t="str">
        <f>+[2]第１表!C53</f>
        <v>２月</v>
      </c>
      <c r="D53" s="33">
        <f>IF(D$34="","",INDEX('[1]第３表（月）'!$Y$160:$AP$300,MATCH($A53,'[1]第３表（月）'!$V$160:$V$300,0),'[1]第３表（月）'!Y$6))</f>
        <v>95.6</v>
      </c>
      <c r="E53" s="33">
        <f>IF(E$34="","",INDEX('[1]第３表（月）'!$Y$160:$AP$300,MATCH($A53,'[1]第３表（月）'!$V$160:$V$300,0),'[1]第３表（月）'!Z$6))</f>
        <v>99.8</v>
      </c>
      <c r="F53" s="33">
        <f>IF(F$34="","",INDEX('[1]第３表（月）'!$Y$160:$AP$300,MATCH($A53,'[1]第３表（月）'!$V$160:$V$300,0),'[1]第３表（月）'!AA$6))</f>
        <v>99.7</v>
      </c>
      <c r="G53" s="33">
        <f>IF(G$34="","",INDEX('[1]第３表（月）'!$Y$160:$AP$300,MATCH($A53,'[1]第３表（月）'!$V$160:$V$300,0),'[1]第３表（月）'!AB$6))</f>
        <v>97.4</v>
      </c>
      <c r="H53" s="33">
        <f>IF(H$34="","",INDEX('[1]第３表（月）'!$Y$160:$AP$300,MATCH($A53,'[1]第３表（月）'!$V$160:$V$300,0),'[1]第３表（月）'!AC$6))</f>
        <v>99.5</v>
      </c>
      <c r="I53" s="33">
        <f>IF(I$34="","",INDEX('[1]第３表（月）'!$Y$160:$AP$300,MATCH($A53,'[1]第３表（月）'!$V$160:$V$300,0),'[1]第３表（月）'!AD$6))</f>
        <v>104.6</v>
      </c>
      <c r="J53" s="33">
        <f>IF(J$34="","",INDEX('[1]第３表（月）'!$Y$160:$AP$300,MATCH($A53,'[1]第３表（月）'!$V$160:$V$300,0),'[1]第３表（月）'!AE$6))</f>
        <v>89.8</v>
      </c>
      <c r="K53" s="33">
        <f>IF(K$34="","",INDEX('[1]第３表（月）'!$Y$160:$AP$300,MATCH($A53,'[1]第３表（月）'!$V$160:$V$300,0),'[1]第３表（月）'!AF$6))</f>
        <v>94.2</v>
      </c>
      <c r="L53" s="33">
        <f>IF(L$34="","",INDEX('[1]第３表（月）'!$Y$160:$AP$300,MATCH($A53,'[1]第３表（月）'!$V$160:$V$300,0),'[1]第３表（月）'!AG$6))</f>
        <v>98.2</v>
      </c>
      <c r="M53" s="33">
        <f>IF(M$34="","",INDEX('[1]第３表（月）'!$Y$160:$AP$300,MATCH($A53,'[1]第３表（月）'!$V$160:$V$300,0),'[1]第３表（月）'!AH$6))</f>
        <v>109.1</v>
      </c>
      <c r="N53" s="33">
        <f>IF(N$34="","",INDEX('[1]第３表（月）'!$Y$160:$AP$300,MATCH($A53,'[1]第３表（月）'!$V$160:$V$300,0),'[1]第３表（月）'!AI$6))</f>
        <v>75.900000000000006</v>
      </c>
      <c r="O53" s="33">
        <f>IF(O$34="","",INDEX('[1]第３表（月）'!$Y$160:$AP$300,MATCH($A53,'[1]第３表（月）'!$V$160:$V$300,0),'[1]第３表（月）'!AJ$6))</f>
        <v>120.8</v>
      </c>
      <c r="P53" s="33">
        <f>IF(P$34="","",INDEX('[1]第３表（月）'!$Y$160:$AP$300,MATCH($A53,'[1]第３表（月）'!$V$160:$V$300,0),'[1]第３表（月）'!AK$6))</f>
        <v>100.3</v>
      </c>
      <c r="Q53" s="33">
        <f>IF(Q$34="","",INDEX('[1]第３表（月）'!$Y$160:$AP$300,MATCH($A53,'[1]第３表（月）'!$V$160:$V$300,0),'[1]第３表（月）'!AL$6))</f>
        <v>92</v>
      </c>
      <c r="R53" s="33">
        <f>IF(R$34="","",INDEX('[1]第３表（月）'!$Y$160:$AP$300,MATCH($A53,'[1]第３表（月）'!$V$160:$V$300,0),'[1]第３表（月）'!AM$6))</f>
        <v>87.7</v>
      </c>
      <c r="S53" s="33">
        <f>IF(S$34="","",INDEX('[1]第３表（月）'!$Y$160:$AP$300,MATCH($A53,'[1]第３表（月）'!$V$160:$V$300,0),'[1]第３表（月）'!AN$6))</f>
        <v>94</v>
      </c>
      <c r="T53" s="33">
        <f>IF(T$34="","",INDEX('[1]第３表（月）'!$Y$160:$AP$300,MATCH($A53,'[1]第３表（月）'!$V$160:$V$300,0),'[1]第３表（月）'!AO$6))</f>
        <v>105.5</v>
      </c>
      <c r="U53" s="33">
        <f>IF(U$34="","",INDEX('[1]第３表（月）'!$Y$160:$AP$300,MATCH($A53,'[1]第３表（月）'!$V$160:$V$300,0),'[1]第３表（月）'!AP$6))</f>
        <v>101.6</v>
      </c>
    </row>
    <row r="54" spans="1:21" ht="30" customHeight="1" x14ac:dyDescent="0.45">
      <c r="A54" s="40" t="str">
        <f>+[2]第１表!A54</f>
        <v>63</v>
      </c>
      <c r="B54" s="56" t="str">
        <f>[2]第１表!B54</f>
        <v/>
      </c>
      <c r="C54" s="35" t="str">
        <f>+[2]第１表!C54</f>
        <v>３月</v>
      </c>
      <c r="D54" s="36">
        <f>IF(D$34="","",INDEX('[1]第３表（月）'!$Y$160:$AP$300,MATCH($A54,'[1]第３表（月）'!$V$160:$V$300,0),'[1]第３表（月）'!Y$6))</f>
        <v>97.8</v>
      </c>
      <c r="E54" s="36">
        <f>IF(E$34="","",INDEX('[1]第３表（月）'!$Y$160:$AP$300,MATCH($A54,'[1]第３表（月）'!$V$160:$V$300,0),'[1]第３表（月）'!Z$6))</f>
        <v>102.6</v>
      </c>
      <c r="F54" s="36">
        <f>IF(F$34="","",INDEX('[1]第３表（月）'!$Y$160:$AP$300,MATCH($A54,'[1]第３表（月）'!$V$160:$V$300,0),'[1]第３表（月）'!AA$6))</f>
        <v>99.7</v>
      </c>
      <c r="G54" s="36">
        <f>IF(G$34="","",INDEX('[1]第３表（月）'!$Y$160:$AP$300,MATCH($A54,'[1]第３表（月）'!$V$160:$V$300,0),'[1]第３表（月）'!AB$6))</f>
        <v>93.6</v>
      </c>
      <c r="H54" s="36">
        <f>IF(H$34="","",INDEX('[1]第３表（月）'!$Y$160:$AP$300,MATCH($A54,'[1]第３表（月）'!$V$160:$V$300,0),'[1]第３表（月）'!AC$6))</f>
        <v>102.4</v>
      </c>
      <c r="I54" s="36">
        <f>IF(I$34="","",INDEX('[1]第３表（月）'!$Y$160:$AP$300,MATCH($A54,'[1]第３表（月）'!$V$160:$V$300,0),'[1]第３表（月）'!AD$6))</f>
        <v>104.1</v>
      </c>
      <c r="J54" s="36">
        <f>IF(J$34="","",INDEX('[1]第３表（月）'!$Y$160:$AP$300,MATCH($A54,'[1]第３表（月）'!$V$160:$V$300,0),'[1]第３表（月）'!AE$6))</f>
        <v>90.8</v>
      </c>
      <c r="K54" s="36">
        <f>IF(K$34="","",INDEX('[1]第３表（月）'!$Y$160:$AP$300,MATCH($A54,'[1]第３表（月）'!$V$160:$V$300,0),'[1]第３表（月）'!AF$6))</f>
        <v>107.3</v>
      </c>
      <c r="L54" s="36">
        <f>IF(L$34="","",INDEX('[1]第３表（月）'!$Y$160:$AP$300,MATCH($A54,'[1]第３表（月）'!$V$160:$V$300,0),'[1]第３表（月）'!AG$6))</f>
        <v>108.7</v>
      </c>
      <c r="M54" s="36">
        <f>IF(M$34="","",INDEX('[1]第３表（月）'!$Y$160:$AP$300,MATCH($A54,'[1]第３表（月）'!$V$160:$V$300,0),'[1]第３表（月）'!AH$6))</f>
        <v>99</v>
      </c>
      <c r="N54" s="36">
        <f>IF(N$34="","",INDEX('[1]第３表（月）'!$Y$160:$AP$300,MATCH($A54,'[1]第３表（月）'!$V$160:$V$300,0),'[1]第３表（月）'!AI$6))</f>
        <v>85</v>
      </c>
      <c r="O54" s="36">
        <f>IF(O$34="","",INDEX('[1]第３表（月）'!$Y$160:$AP$300,MATCH($A54,'[1]第３表（月）'!$V$160:$V$300,0),'[1]第３表（月）'!AJ$6))</f>
        <v>119.6</v>
      </c>
      <c r="P54" s="36">
        <f>IF(P$34="","",INDEX('[1]第３表（月）'!$Y$160:$AP$300,MATCH($A54,'[1]第３表（月）'!$V$160:$V$300,0),'[1]第３表（月）'!AK$6))</f>
        <v>104.6</v>
      </c>
      <c r="Q54" s="36">
        <f>IF(Q$34="","",INDEX('[1]第３表（月）'!$Y$160:$AP$300,MATCH($A54,'[1]第３表（月）'!$V$160:$V$300,0),'[1]第３表（月）'!AL$6))</f>
        <v>95.7</v>
      </c>
      <c r="R54" s="36">
        <f>IF(R$34="","",INDEX('[1]第３表（月）'!$Y$160:$AP$300,MATCH($A54,'[1]第３表（月）'!$V$160:$V$300,0),'[1]第３表（月）'!AM$6))</f>
        <v>92.8</v>
      </c>
      <c r="S54" s="36">
        <f>IF(S$34="","",INDEX('[1]第３表（月）'!$Y$160:$AP$300,MATCH($A54,'[1]第３表（月）'!$V$160:$V$300,0),'[1]第３表（月）'!AN$6))</f>
        <v>96.7</v>
      </c>
      <c r="T54" s="36">
        <f>IF(T$34="","",INDEX('[1]第３表（月）'!$Y$160:$AP$300,MATCH($A54,'[1]第３表（月）'!$V$160:$V$300,0),'[1]第３表（月）'!AO$6))</f>
        <v>113.2</v>
      </c>
      <c r="U54" s="36">
        <f>IF(U$34="","",INDEX('[1]第３表（月）'!$Y$160:$AP$300,MATCH($A54,'[1]第３表（月）'!$V$160:$V$300,0),'[1]第３表（月）'!AP$6))</f>
        <v>97.5</v>
      </c>
    </row>
    <row r="55" spans="1:21" ht="16.2" x14ac:dyDescent="0.45">
      <c r="H55" s="48"/>
    </row>
    <row r="56" spans="1:21" x14ac:dyDescent="0.45">
      <c r="G56" s="49"/>
      <c r="L56" s="49"/>
      <c r="P56" s="49"/>
    </row>
  </sheetData>
  <mergeCells count="6">
    <mergeCell ref="B35:C35"/>
    <mergeCell ref="B1:U1"/>
    <mergeCell ref="D5:S6"/>
    <mergeCell ref="B6:C7"/>
    <mergeCell ref="B8:C8"/>
    <mergeCell ref="D32:S33"/>
  </mergeCells>
  <phoneticPr fontId="4"/>
  <printOptions horizontalCentered="1"/>
  <pageMargins left="0.78740157480314965" right="0.78740157480314965" top="0.78740157480314965" bottom="0.59055118110236227" header="0" footer="0.59055118110236227"/>
  <pageSetup paperSize="9" scale="45" orientation="portrait" blackAndWhite="1" cellComments="atEnd" useFirstPageNumber="1" r:id="rId1"/>
  <headerFooter scaleWithDoc="0" alignWithMargins="0">
    <oddFooter>&amp;C- 11 -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36BD6-BC1B-4727-9DB5-BB19ED2FAF35}">
  <sheetPr>
    <pageSetUpPr autoPageBreaks="0" fitToPage="1"/>
  </sheetPr>
  <dimension ref="A1:T57"/>
  <sheetViews>
    <sheetView showGridLines="0" view="pageBreakPreview" topLeftCell="A23" zoomScale="60" zoomScaleNormal="70" workbookViewId="0">
      <selection activeCell="Z40" sqref="Z40"/>
    </sheetView>
  </sheetViews>
  <sheetFormatPr defaultColWidth="9.69921875" defaultRowHeight="14.4" x14ac:dyDescent="0.45"/>
  <cols>
    <col min="1" max="1" width="3.796875" style="3" customWidth="1"/>
    <col min="2" max="2" width="8.8984375" style="3" customWidth="1"/>
    <col min="3" max="3" width="5.59765625" style="3" customWidth="1"/>
    <col min="4" max="19" width="8.19921875" style="3" customWidth="1"/>
    <col min="20" max="20" width="1" style="3" customWidth="1"/>
    <col min="21" max="16384" width="9.69921875" style="3"/>
  </cols>
  <sheetData>
    <row r="1" spans="1:20" ht="19.95" customHeight="1" x14ac:dyDescent="0.45">
      <c r="A1" s="1"/>
      <c r="B1" s="307"/>
      <c r="C1" s="307"/>
      <c r="D1" s="307"/>
      <c r="E1" s="307"/>
      <c r="F1" s="307"/>
      <c r="G1" s="307"/>
      <c r="H1" s="307"/>
      <c r="I1" s="307"/>
      <c r="J1" s="307"/>
      <c r="K1" s="307"/>
      <c r="L1" s="307"/>
      <c r="M1" s="307"/>
      <c r="N1" s="307"/>
      <c r="O1" s="307"/>
      <c r="P1" s="307"/>
      <c r="Q1" s="307"/>
      <c r="R1" s="2"/>
      <c r="S1" s="2"/>
    </row>
    <row r="2" spans="1:20" ht="21" customHeight="1" x14ac:dyDescent="0.45">
      <c r="A2" s="4"/>
      <c r="B2" s="5" t="str">
        <f>"第４表　産業別常用雇用指数（"&amp;[1]設定!D8&amp;DBCS([1]設定!E8)&amp;"年"&amp;DBCS([1]設定!F8)&amp;"月）"</f>
        <v>第４表　産業別常用雇用指数（令和６年３月）</v>
      </c>
      <c r="C2" s="5"/>
      <c r="D2" s="5"/>
      <c r="E2" s="5"/>
      <c r="F2" s="6"/>
      <c r="G2" s="6"/>
      <c r="H2" s="1"/>
      <c r="I2" s="1"/>
      <c r="J2" s="1"/>
      <c r="K2" s="1"/>
      <c r="L2" s="1"/>
      <c r="M2" s="1"/>
      <c r="N2" s="1"/>
      <c r="O2" s="1"/>
      <c r="P2" s="1"/>
      <c r="Q2" s="1"/>
      <c r="R2" s="1"/>
      <c r="S2" s="1"/>
    </row>
    <row r="3" spans="1:20" ht="30" customHeight="1" x14ac:dyDescent="0.45">
      <c r="A3" s="4"/>
      <c r="B3" s="1"/>
      <c r="C3" s="1"/>
      <c r="D3" s="1"/>
      <c r="E3" s="1"/>
      <c r="F3" s="1"/>
      <c r="G3" s="1"/>
      <c r="H3" s="1"/>
      <c r="I3" s="1"/>
      <c r="J3" s="1"/>
      <c r="K3" s="1"/>
      <c r="L3" s="1"/>
      <c r="M3" s="1"/>
      <c r="N3" s="1"/>
      <c r="O3" s="1"/>
      <c r="P3" s="1"/>
      <c r="Q3" s="1"/>
      <c r="R3" s="1"/>
      <c r="S3" s="1"/>
    </row>
    <row r="4" spans="1:20" ht="21" customHeight="1" x14ac:dyDescent="0.45">
      <c r="A4" s="4"/>
      <c r="B4" s="7" t="s">
        <v>76</v>
      </c>
      <c r="C4" s="8"/>
      <c r="D4" s="8"/>
      <c r="E4" s="8"/>
      <c r="F4" s="8"/>
      <c r="G4" s="8"/>
      <c r="H4" s="8"/>
      <c r="I4" s="8"/>
      <c r="J4" s="8"/>
      <c r="K4" s="8"/>
      <c r="L4" s="8"/>
      <c r="M4" s="8"/>
      <c r="N4" s="8"/>
      <c r="P4" s="9"/>
      <c r="S4" s="61" t="str">
        <f>+[1]設定!$G$3</f>
        <v>基準年：令和２年</v>
      </c>
      <c r="T4" s="62" t="str">
        <f>+[1]設定!$D$4&amp;DBCS([1]設定!$E$4)&amp;"年＝１００"</f>
        <v>令和２年＝１００</v>
      </c>
    </row>
    <row r="5" spans="1:20" ht="23.4" customHeight="1" x14ac:dyDescent="0.45">
      <c r="A5" s="11"/>
      <c r="B5" s="12"/>
      <c r="C5" s="13"/>
      <c r="D5" s="318" t="s">
        <v>88</v>
      </c>
      <c r="E5" s="318"/>
      <c r="F5" s="318"/>
      <c r="G5" s="318"/>
      <c r="H5" s="318"/>
      <c r="I5" s="318"/>
      <c r="J5" s="318"/>
      <c r="K5" s="318"/>
      <c r="L5" s="318"/>
      <c r="M5" s="318"/>
      <c r="N5" s="318"/>
      <c r="O5" s="318"/>
      <c r="P5" s="318"/>
      <c r="Q5" s="318"/>
      <c r="R5" s="318"/>
      <c r="S5" s="318"/>
      <c r="T5" s="63"/>
    </row>
    <row r="6" spans="1:20" ht="13.95" customHeight="1" x14ac:dyDescent="0.45">
      <c r="A6" s="11"/>
      <c r="B6" s="312"/>
      <c r="C6" s="313"/>
      <c r="D6" s="318"/>
      <c r="E6" s="318"/>
      <c r="F6" s="318"/>
      <c r="G6" s="318"/>
      <c r="H6" s="318"/>
      <c r="I6" s="318"/>
      <c r="J6" s="318"/>
      <c r="K6" s="318"/>
      <c r="L6" s="318"/>
      <c r="M6" s="318"/>
      <c r="N6" s="318"/>
      <c r="O6" s="318"/>
      <c r="P6" s="318"/>
      <c r="Q6" s="318"/>
      <c r="R6" s="318"/>
      <c r="S6" s="318"/>
      <c r="T6" s="63"/>
    </row>
    <row r="7" spans="1:20" ht="52.5" customHeight="1" x14ac:dyDescent="0.45">
      <c r="A7" s="11"/>
      <c r="B7" s="312"/>
      <c r="C7" s="313"/>
      <c r="D7" s="20" t="str">
        <f>+[2]第１表!D7</f>
        <v>調査産業計</v>
      </c>
      <c r="E7" s="20" t="str">
        <f>+[2]第１表!E7</f>
        <v>建設業</v>
      </c>
      <c r="F7" s="20" t="str">
        <f>+[2]第１表!F7</f>
        <v>製造業</v>
      </c>
      <c r="G7" s="20" t="str">
        <f>+[2]第１表!G7</f>
        <v>電気・ガス・熱供給・水道業</v>
      </c>
      <c r="H7" s="20" t="str">
        <f>+[2]第１表!H7</f>
        <v>情報通信業</v>
      </c>
      <c r="I7" s="20" t="str">
        <f>+[2]第１表!I7</f>
        <v>運輸業，郵便業</v>
      </c>
      <c r="J7" s="20" t="str">
        <f>+[2]第１表!J7</f>
        <v>卸売業，小売業</v>
      </c>
      <c r="K7" s="20" t="str">
        <f>+[2]第１表!K7</f>
        <v>金融業，保険業</v>
      </c>
      <c r="L7" s="20" t="str">
        <f>+[2]第１表!L7</f>
        <v>不動産業，物品賃貸業</v>
      </c>
      <c r="M7" s="20" t="str">
        <f>+[2]第１表!M7</f>
        <v>学術研究，専門・技術サービス業</v>
      </c>
      <c r="N7" s="20" t="str">
        <f>+[2]第１表!N7</f>
        <v>宿泊業，飲食サービス業</v>
      </c>
      <c r="O7" s="20" t="str">
        <f>+[2]第１表!O7</f>
        <v>生活関連サービス業，娯楽業</v>
      </c>
      <c r="P7" s="20" t="str">
        <f>+[2]第１表!P7</f>
        <v>教育，学習支援業</v>
      </c>
      <c r="Q7" s="20" t="str">
        <f>+[2]第１表!Q7</f>
        <v>医療，福祉</v>
      </c>
      <c r="R7" s="20" t="str">
        <f>+[2]第１表!R7</f>
        <v>複合サービス事業</v>
      </c>
      <c r="S7" s="20" t="str">
        <f>+[2]第１表!S7</f>
        <v>サービス業（他に分類されないもの）</v>
      </c>
    </row>
    <row r="8" spans="1:20" ht="30" customHeight="1" x14ac:dyDescent="0.45">
      <c r="A8" s="30">
        <f>+[2]第１表!A8</f>
        <v>29</v>
      </c>
      <c r="B8" s="316" t="str">
        <f>+[2]第１表!B8</f>
        <v>平成29年平均</v>
      </c>
      <c r="C8" s="317"/>
      <c r="D8" s="64">
        <f>IF(D$7="","",INDEX('[1]第４表（年）'!$D$20:$U$50,MATCH($A8,'[1]第４表（年）'!$C$20:$C$50,0),'[1]第４表（年）'!D$6))</f>
        <v>94.5</v>
      </c>
      <c r="E8" s="65">
        <f>IF(E$7="","",INDEX('[1]第４表（年）'!$D$20:$U$50,MATCH($A8,'[1]第４表（年）'!$C$20:$C$50,0),'[1]第４表（年）'!E$6))</f>
        <v>85.1</v>
      </c>
      <c r="F8" s="65">
        <f>IF(F$7="","",INDEX('[1]第４表（年）'!$D$20:$U$50,MATCH($A8,'[1]第４表（年）'!$C$20:$C$50,0),'[1]第４表（年）'!F$6))</f>
        <v>92</v>
      </c>
      <c r="G8" s="65">
        <f>IF(G$7="","",INDEX('[1]第４表（年）'!$D$20:$U$50,MATCH($A8,'[1]第４表（年）'!$C$20:$C$50,0),'[1]第４表（年）'!G$6))</f>
        <v>182.6</v>
      </c>
      <c r="H8" s="65">
        <f>IF(H$7="","",INDEX('[1]第４表（年）'!$D$20:$U$50,MATCH($A8,'[1]第４表（年）'!$C$20:$C$50,0),'[1]第４表（年）'!H$6))</f>
        <v>83.5</v>
      </c>
      <c r="I8" s="65">
        <f>IF(I$7="","",INDEX('[1]第４表（年）'!$D$20:$U$50,MATCH($A8,'[1]第４表（年）'!$C$20:$C$50,0),'[1]第４表（年）'!I$6))</f>
        <v>104.4</v>
      </c>
      <c r="J8" s="65">
        <f>IF(J$7="","",INDEX('[1]第４表（年）'!$D$20:$U$50,MATCH($A8,'[1]第４表（年）'!$C$20:$C$50,0),'[1]第４表（年）'!J$6))</f>
        <v>95.4</v>
      </c>
      <c r="K8" s="65">
        <f>IF(K$7="","",INDEX('[1]第４表（年）'!$D$20:$U$50,MATCH($A8,'[1]第４表（年）'!$C$20:$C$50,0),'[1]第４表（年）'!K$6))</f>
        <v>84.1</v>
      </c>
      <c r="L8" s="65">
        <f>IF(L$7="","",INDEX('[1]第４表（年）'!$D$20:$U$50,MATCH($A8,'[1]第４表（年）'!$C$20:$C$50,0),'[1]第４表（年）'!L$6))</f>
        <v>105.5</v>
      </c>
      <c r="M8" s="65">
        <f>IF(M$7="","",INDEX('[1]第４表（年）'!$D$20:$U$50,MATCH($A8,'[1]第４表（年）'!$C$20:$C$50,0),'[1]第４表（年）'!M$6))</f>
        <v>111.9</v>
      </c>
      <c r="N8" s="65">
        <f>IF(N$7="","",INDEX('[1]第４表（年）'!$D$20:$U$50,MATCH($A8,'[1]第４表（年）'!$C$20:$C$50,0),'[1]第４表（年）'!N$6))</f>
        <v>100.9</v>
      </c>
      <c r="O8" s="65">
        <f>IF(O$7="","",INDEX('[1]第４表（年）'!$D$20:$U$50,MATCH($A8,'[1]第４表（年）'!$C$20:$C$50,0),'[1]第４表（年）'!O$6))</f>
        <v>96</v>
      </c>
      <c r="P8" s="65">
        <f>IF(P$7="","",INDEX('[1]第４表（年）'!$D$20:$U$50,MATCH($A8,'[1]第４表（年）'!$C$20:$C$50,0),'[1]第４表（年）'!P$6))</f>
        <v>92.6</v>
      </c>
      <c r="Q8" s="65">
        <f>IF(Q$7="","",INDEX('[1]第４表（年）'!$D$20:$U$50,MATCH($A8,'[1]第４表（年）'!$C$20:$C$50,0),'[1]第４表（年）'!Q$6))</f>
        <v>95.1</v>
      </c>
      <c r="R8" s="65">
        <f>IF(R$7="","",INDEX('[1]第４表（年）'!$D$20:$U$50,MATCH($A8,'[1]第４表（年）'!$C$20:$C$50,0),'[1]第４表（年）'!R$6))</f>
        <v>103.2</v>
      </c>
      <c r="S8" s="66">
        <f>IF(S$7="","",INDEX('[1]第４表（年）'!$D$20:$U$50,MATCH($A8,'[1]第４表（年）'!$C$20:$C$50,0),'[1]第４表（年）'!S$6))</f>
        <v>90.6</v>
      </c>
    </row>
    <row r="9" spans="1:20" ht="30" customHeight="1" x14ac:dyDescent="0.45">
      <c r="A9" s="30">
        <f>+[2]第１表!A9</f>
        <v>30</v>
      </c>
      <c r="B9" s="50" t="str">
        <f>+[2]第１表!B9</f>
        <v>　　30</v>
      </c>
      <c r="C9" s="300"/>
      <c r="D9" s="42">
        <f>IF(D$7="","",INDEX('[1]第４表（年）'!$D$20:$U$50,MATCH($A9,'[1]第４表（年）'!$C$20:$C$50,0),'[1]第４表（年）'!D$6))</f>
        <v>99.4</v>
      </c>
      <c r="E9" s="24">
        <f>IF(E$7="","",INDEX('[1]第４表（年）'!$D$20:$U$50,MATCH($A9,'[1]第４表（年）'!$C$20:$C$50,0),'[1]第４表（年）'!E$6))</f>
        <v>94.6</v>
      </c>
      <c r="F9" s="24">
        <f>IF(F$7="","",INDEX('[1]第４表（年）'!$D$20:$U$50,MATCH($A9,'[1]第４表（年）'!$C$20:$C$50,0),'[1]第４表（年）'!F$6))</f>
        <v>103</v>
      </c>
      <c r="G9" s="24">
        <f>IF(G$7="","",INDEX('[1]第４表（年）'!$D$20:$U$50,MATCH($A9,'[1]第４表（年）'!$C$20:$C$50,0),'[1]第４表（年）'!G$6))</f>
        <v>167.7</v>
      </c>
      <c r="H9" s="24">
        <f>IF(H$7="","",INDEX('[1]第４表（年）'!$D$20:$U$50,MATCH($A9,'[1]第４表（年）'!$C$20:$C$50,0),'[1]第４表（年）'!H$6))</f>
        <v>94.4</v>
      </c>
      <c r="I9" s="24">
        <f>IF(I$7="","",INDEX('[1]第４表（年）'!$D$20:$U$50,MATCH($A9,'[1]第４表（年）'!$C$20:$C$50,0),'[1]第４表（年）'!I$6))</f>
        <v>103</v>
      </c>
      <c r="J9" s="24">
        <f>IF(J$7="","",INDEX('[1]第４表（年）'!$D$20:$U$50,MATCH($A9,'[1]第４表（年）'!$C$20:$C$50,0),'[1]第４表（年）'!J$6))</f>
        <v>96.6</v>
      </c>
      <c r="K9" s="24">
        <f>IF(K$7="","",INDEX('[1]第４表（年）'!$D$20:$U$50,MATCH($A9,'[1]第４表（年）'!$C$20:$C$50,0),'[1]第４表（年）'!K$6))</f>
        <v>93.4</v>
      </c>
      <c r="L9" s="24">
        <f>IF(L$7="","",INDEX('[1]第４表（年）'!$D$20:$U$50,MATCH($A9,'[1]第４表（年）'!$C$20:$C$50,0),'[1]第４表（年）'!L$6))</f>
        <v>110.3</v>
      </c>
      <c r="M9" s="24">
        <f>IF(M$7="","",INDEX('[1]第４表（年）'!$D$20:$U$50,MATCH($A9,'[1]第４表（年）'!$C$20:$C$50,0),'[1]第４表（年）'!M$6))</f>
        <v>120.6</v>
      </c>
      <c r="N9" s="24">
        <f>IF(N$7="","",INDEX('[1]第４表（年）'!$D$20:$U$50,MATCH($A9,'[1]第４表（年）'!$C$20:$C$50,0),'[1]第４表（年）'!N$6))</f>
        <v>110.3</v>
      </c>
      <c r="O9" s="24">
        <f>IF(O$7="","",INDEX('[1]第４表（年）'!$D$20:$U$50,MATCH($A9,'[1]第４表（年）'!$C$20:$C$50,0),'[1]第４表（年）'!O$6))</f>
        <v>95.6</v>
      </c>
      <c r="P9" s="24">
        <f>IF(P$7="","",INDEX('[1]第４表（年）'!$D$20:$U$50,MATCH($A9,'[1]第４表（年）'!$C$20:$C$50,0),'[1]第４表（年）'!P$6))</f>
        <v>95.4</v>
      </c>
      <c r="Q9" s="24">
        <f>IF(Q$7="","",INDEX('[1]第４表（年）'!$D$20:$U$50,MATCH($A9,'[1]第４表（年）'!$C$20:$C$50,0),'[1]第４表（年）'!Q$6))</f>
        <v>97.3</v>
      </c>
      <c r="R9" s="24">
        <f>IF(R$7="","",INDEX('[1]第４表（年）'!$D$20:$U$50,MATCH($A9,'[1]第４表（年）'!$C$20:$C$50,0),'[1]第４表（年）'!R$6))</f>
        <v>96.6</v>
      </c>
      <c r="S9" s="41">
        <f>IF(S$7="","",INDEX('[1]第４表（年）'!$D$20:$U$50,MATCH($A9,'[1]第４表（年）'!$C$20:$C$50,0),'[1]第４表（年）'!S$6))</f>
        <v>99.9</v>
      </c>
    </row>
    <row r="10" spans="1:20" ht="30" customHeight="1" x14ac:dyDescent="0.45">
      <c r="A10" s="30">
        <f>+[2]第１表!A10</f>
        <v>1</v>
      </c>
      <c r="B10" s="50" t="str">
        <f>+[2]第１表!B10</f>
        <v>令和元</v>
      </c>
      <c r="C10" s="300"/>
      <c r="D10" s="42">
        <f>IF(D$7="","",INDEX('[1]第４表（年）'!$D$20:$U$50,MATCH($A10,'[1]第４表（年）'!$C$20:$C$50,0),'[1]第４表（年）'!D$6))</f>
        <v>100.8</v>
      </c>
      <c r="E10" s="24">
        <f>IF(E$7="","",INDEX('[1]第４表（年）'!$D$20:$U$50,MATCH($A10,'[1]第４表（年）'!$C$20:$C$50,0),'[1]第４表（年）'!E$6))</f>
        <v>99.7</v>
      </c>
      <c r="F10" s="24">
        <f>IF(F$7="","",INDEX('[1]第４表（年）'!$D$20:$U$50,MATCH($A10,'[1]第４表（年）'!$C$20:$C$50,0),'[1]第４表（年）'!F$6))</f>
        <v>103.1</v>
      </c>
      <c r="G10" s="24">
        <f>IF(G$7="","",INDEX('[1]第４表（年）'!$D$20:$U$50,MATCH($A10,'[1]第４表（年）'!$C$20:$C$50,0),'[1]第４表（年）'!G$6))</f>
        <v>160.19999999999999</v>
      </c>
      <c r="H10" s="24">
        <f>IF(H$7="","",INDEX('[1]第４表（年）'!$D$20:$U$50,MATCH($A10,'[1]第４表（年）'!$C$20:$C$50,0),'[1]第４表（年）'!H$6))</f>
        <v>90.9</v>
      </c>
      <c r="I10" s="24">
        <f>IF(I$7="","",INDEX('[1]第４表（年）'!$D$20:$U$50,MATCH($A10,'[1]第４表（年）'!$C$20:$C$50,0),'[1]第４表（年）'!I$6))</f>
        <v>106.6</v>
      </c>
      <c r="J10" s="24">
        <f>IF(J$7="","",INDEX('[1]第４表（年）'!$D$20:$U$50,MATCH($A10,'[1]第４表（年）'!$C$20:$C$50,0),'[1]第４表（年）'!J$6))</f>
        <v>96.8</v>
      </c>
      <c r="K10" s="24">
        <f>IF(K$7="","",INDEX('[1]第４表（年）'!$D$20:$U$50,MATCH($A10,'[1]第４表（年）'!$C$20:$C$50,0),'[1]第４表（年）'!K$6))</f>
        <v>100.8</v>
      </c>
      <c r="L10" s="24">
        <f>IF(L$7="","",INDEX('[1]第４表（年）'!$D$20:$U$50,MATCH($A10,'[1]第４表（年）'!$C$20:$C$50,0),'[1]第４表（年）'!L$6))</f>
        <v>112.3</v>
      </c>
      <c r="M10" s="24">
        <f>IF(M$7="","",INDEX('[1]第４表（年）'!$D$20:$U$50,MATCH($A10,'[1]第４表（年）'!$C$20:$C$50,0),'[1]第４表（年）'!M$6))</f>
        <v>118.5</v>
      </c>
      <c r="N10" s="24">
        <f>IF(N$7="","",INDEX('[1]第４表（年）'!$D$20:$U$50,MATCH($A10,'[1]第４表（年）'!$C$20:$C$50,0),'[1]第４表（年）'!N$6))</f>
        <v>109.2</v>
      </c>
      <c r="O10" s="24">
        <f>IF(O$7="","",INDEX('[1]第４表（年）'!$D$20:$U$50,MATCH($A10,'[1]第４表（年）'!$C$20:$C$50,0),'[1]第４表（年）'!O$6))</f>
        <v>101.8</v>
      </c>
      <c r="P10" s="24">
        <f>IF(P$7="","",INDEX('[1]第４表（年）'!$D$20:$U$50,MATCH($A10,'[1]第４表（年）'!$C$20:$C$50,0),'[1]第４表（年）'!P$6))</f>
        <v>99.6</v>
      </c>
      <c r="Q10" s="24">
        <f>IF(Q$7="","",INDEX('[1]第４表（年）'!$D$20:$U$50,MATCH($A10,'[1]第４表（年）'!$C$20:$C$50,0),'[1]第４表（年）'!Q$6))</f>
        <v>99.4</v>
      </c>
      <c r="R10" s="24">
        <f>IF(R$7="","",INDEX('[1]第４表（年）'!$D$20:$U$50,MATCH($A10,'[1]第４表（年）'!$C$20:$C$50,0),'[1]第４表（年）'!R$6))</f>
        <v>86</v>
      </c>
      <c r="S10" s="41">
        <f>IF(S$7="","",INDEX('[1]第４表（年）'!$D$20:$U$50,MATCH($A10,'[1]第４表（年）'!$C$20:$C$50,0),'[1]第４表（年）'!S$6))</f>
        <v>100.6</v>
      </c>
    </row>
    <row r="11" spans="1:20" ht="30" customHeight="1" x14ac:dyDescent="0.45">
      <c r="A11" s="30">
        <f>+[2]第１表!A11</f>
        <v>2</v>
      </c>
      <c r="B11" s="50" t="str">
        <f>+[2]第１表!B11</f>
        <v>　　２</v>
      </c>
      <c r="C11" s="300"/>
      <c r="D11" s="42">
        <f>IF(D$7="","",INDEX('[1]第４表（年）'!$D$20:$U$50,MATCH($A11,'[1]第４表（年）'!$C$20:$C$50,0),'[1]第４表（年）'!D$6))</f>
        <v>100.2</v>
      </c>
      <c r="E11" s="24">
        <f>IF(E$7="","",INDEX('[1]第４表（年）'!$D$20:$U$50,MATCH($A11,'[1]第４表（年）'!$C$20:$C$50,0),'[1]第４表（年）'!E$6))</f>
        <v>99.5</v>
      </c>
      <c r="F11" s="24">
        <f>IF(F$7="","",INDEX('[1]第４表（年）'!$D$20:$U$50,MATCH($A11,'[1]第４表（年）'!$C$20:$C$50,0),'[1]第４表（年）'!F$6))</f>
        <v>103</v>
      </c>
      <c r="G11" s="24">
        <f>IF(G$7="","",INDEX('[1]第４表（年）'!$D$20:$U$50,MATCH($A11,'[1]第４表（年）'!$C$20:$C$50,0),'[1]第４表（年）'!G$6))</f>
        <v>73.2</v>
      </c>
      <c r="H11" s="24">
        <f>IF(H$7="","",INDEX('[1]第４表（年）'!$D$20:$U$50,MATCH($A11,'[1]第４表（年）'!$C$20:$C$50,0),'[1]第４表（年）'!H$6))</f>
        <v>91.7</v>
      </c>
      <c r="I11" s="24">
        <f>IF(I$7="","",INDEX('[1]第４表（年）'!$D$20:$U$50,MATCH($A11,'[1]第４表（年）'!$C$20:$C$50,0),'[1]第４表（年）'!I$6))</f>
        <v>103.7</v>
      </c>
      <c r="J11" s="24">
        <f>IF(J$7="","",INDEX('[1]第４表（年）'!$D$20:$U$50,MATCH($A11,'[1]第４表（年）'!$C$20:$C$50,0),'[1]第４表（年）'!J$6))</f>
        <v>99.2</v>
      </c>
      <c r="K11" s="24">
        <f>IF(K$7="","",INDEX('[1]第４表（年）'!$D$20:$U$50,MATCH($A11,'[1]第４表（年）'!$C$20:$C$50,0),'[1]第４表（年）'!K$6))</f>
        <v>102</v>
      </c>
      <c r="L11" s="24">
        <f>IF(L$7="","",INDEX('[1]第４表（年）'!$D$20:$U$50,MATCH($A11,'[1]第４表（年）'!$C$20:$C$50,0),'[1]第４表（年）'!L$6))</f>
        <v>108.1</v>
      </c>
      <c r="M11" s="24">
        <f>IF(M$7="","",INDEX('[1]第４表（年）'!$D$20:$U$50,MATCH($A11,'[1]第４表（年）'!$C$20:$C$50,0),'[1]第４表（年）'!M$6))</f>
        <v>113.6</v>
      </c>
      <c r="N11" s="24">
        <f>IF(N$7="","",INDEX('[1]第４表（年）'!$D$20:$U$50,MATCH($A11,'[1]第４表（年）'!$C$20:$C$50,0),'[1]第４表（年）'!N$6))</f>
        <v>98.1</v>
      </c>
      <c r="O11" s="24">
        <f>IF(O$7="","",INDEX('[1]第４表（年）'!$D$20:$U$50,MATCH($A11,'[1]第４表（年）'!$C$20:$C$50,0),'[1]第４表（年）'!O$6))</f>
        <v>99.9</v>
      </c>
      <c r="P11" s="24">
        <f>IF(P$7="","",INDEX('[1]第４表（年）'!$D$20:$U$50,MATCH($A11,'[1]第４表（年）'!$C$20:$C$50,0),'[1]第４表（年）'!P$6))</f>
        <v>99.3</v>
      </c>
      <c r="Q11" s="24">
        <f>IF(Q$7="","",INDEX('[1]第４表（年）'!$D$20:$U$50,MATCH($A11,'[1]第４表（年）'!$C$20:$C$50,0),'[1]第４表（年）'!Q$6))</f>
        <v>98.6</v>
      </c>
      <c r="R11" s="24">
        <f>IF(R$7="","",INDEX('[1]第４表（年）'!$D$20:$U$50,MATCH($A11,'[1]第４表（年）'!$C$20:$C$50,0),'[1]第４表（年）'!R$6))</f>
        <v>85.3</v>
      </c>
      <c r="S11" s="41">
        <f>IF(S$7="","",INDEX('[1]第４表（年）'!$D$20:$U$50,MATCH($A11,'[1]第４表（年）'!$C$20:$C$50,0),'[1]第４表（年）'!S$6))</f>
        <v>106.9</v>
      </c>
    </row>
    <row r="12" spans="1:20" ht="30" customHeight="1" x14ac:dyDescent="0.45">
      <c r="A12" s="30">
        <f>+[2]第１表!A12</f>
        <v>3</v>
      </c>
      <c r="B12" s="50" t="str">
        <f>+[2]第１表!B12</f>
        <v>　　３</v>
      </c>
      <c r="C12" s="300"/>
      <c r="D12" s="42">
        <f>IF(D$7="","",INDEX('[1]第４表（年）'!$D$20:$U$50,MATCH($A12,'[1]第４表（年）'!$C$20:$C$50,0),'[1]第４表（年）'!D$6))</f>
        <v>97.6</v>
      </c>
      <c r="E12" s="24">
        <f>IF(E$7="","",INDEX('[1]第４表（年）'!$D$20:$U$50,MATCH($A12,'[1]第４表（年）'!$C$20:$C$50,0),'[1]第４表（年）'!E$6))</f>
        <v>89.5</v>
      </c>
      <c r="F12" s="24">
        <f>IF(F$7="","",INDEX('[1]第４表（年）'!$D$20:$U$50,MATCH($A12,'[1]第４表（年）'!$C$20:$C$50,0),'[1]第４表（年）'!F$6))</f>
        <v>100.2</v>
      </c>
      <c r="G12" s="24">
        <f>IF(G$7="","",INDEX('[1]第４表（年）'!$D$20:$U$50,MATCH($A12,'[1]第４表（年）'!$C$20:$C$50,0),'[1]第４表（年）'!G$6))</f>
        <v>134</v>
      </c>
      <c r="H12" s="24">
        <f>IF(H$7="","",INDEX('[1]第４表（年）'!$D$20:$U$50,MATCH($A12,'[1]第４表（年）'!$C$20:$C$50,0),'[1]第４表（年）'!H$6))</f>
        <v>91.5</v>
      </c>
      <c r="I12" s="24">
        <f>IF(I$7="","",INDEX('[1]第４表（年）'!$D$20:$U$50,MATCH($A12,'[1]第４表（年）'!$C$20:$C$50,0),'[1]第４表（年）'!I$6))</f>
        <v>106.8</v>
      </c>
      <c r="J12" s="24">
        <f>IF(J$7="","",INDEX('[1]第４表（年）'!$D$20:$U$50,MATCH($A12,'[1]第４表（年）'!$C$20:$C$50,0),'[1]第４表（年）'!J$6))</f>
        <v>98.8</v>
      </c>
      <c r="K12" s="24">
        <f>IF(K$7="","",INDEX('[1]第４表（年）'!$D$20:$U$50,MATCH($A12,'[1]第４表（年）'!$C$20:$C$50,0),'[1]第４表（年）'!K$6))</f>
        <v>101.6</v>
      </c>
      <c r="L12" s="24">
        <f>IF(L$7="","",INDEX('[1]第４表（年）'!$D$20:$U$50,MATCH($A12,'[1]第４表（年）'!$C$20:$C$50,0),'[1]第４表（年）'!L$6))</f>
        <v>101.6</v>
      </c>
      <c r="M12" s="24">
        <f>IF(M$7="","",INDEX('[1]第４表（年）'!$D$20:$U$50,MATCH($A12,'[1]第４表（年）'!$C$20:$C$50,0),'[1]第４表（年）'!M$6))</f>
        <v>117.2</v>
      </c>
      <c r="N12" s="24">
        <f>IF(N$7="","",INDEX('[1]第４表（年）'!$D$20:$U$50,MATCH($A12,'[1]第４表（年）'!$C$20:$C$50,0),'[1]第４表（年）'!N$6))</f>
        <v>89.3</v>
      </c>
      <c r="O12" s="24">
        <f>IF(O$7="","",INDEX('[1]第４表（年）'!$D$20:$U$50,MATCH($A12,'[1]第４表（年）'!$C$20:$C$50,0),'[1]第４表（年）'!O$6))</f>
        <v>93</v>
      </c>
      <c r="P12" s="24">
        <f>IF(P$7="","",INDEX('[1]第４表（年）'!$D$20:$U$50,MATCH($A12,'[1]第４表（年）'!$C$20:$C$50,0),'[1]第４表（年）'!P$6))</f>
        <v>101.8</v>
      </c>
      <c r="Q12" s="24">
        <f>IF(Q$7="","",INDEX('[1]第４表（年）'!$D$20:$U$50,MATCH($A12,'[1]第４表（年）'!$C$20:$C$50,0),'[1]第４表（年）'!Q$6))</f>
        <v>92.6</v>
      </c>
      <c r="R12" s="24">
        <f>IF(R$7="","",INDEX('[1]第４表（年）'!$D$20:$U$50,MATCH($A12,'[1]第４表（年）'!$C$20:$C$50,0),'[1]第４表（年）'!R$6))</f>
        <v>82.2</v>
      </c>
      <c r="S12" s="41">
        <f>IF(S$7="","",INDEX('[1]第４表（年）'!$D$20:$U$50,MATCH($A12,'[1]第４表（年）'!$C$20:$C$50,0),'[1]第４表（年）'!S$6))</f>
        <v>110.4</v>
      </c>
    </row>
    <row r="13" spans="1:20" ht="30" customHeight="1" x14ac:dyDescent="0.45">
      <c r="A13" s="30">
        <f>+[2]第１表!A13</f>
        <v>4</v>
      </c>
      <c r="B13" s="51" t="str">
        <f>+[2]第１表!B13</f>
        <v>　　４</v>
      </c>
      <c r="C13" s="300"/>
      <c r="D13" s="42">
        <f>IF(D$7="","",INDEX('[1]第４表（年）'!$D$20:$U$50,MATCH($A13,'[1]第４表（年）'!$C$20:$C$50,0),'[1]第４表（年）'!D$6))</f>
        <v>99.7</v>
      </c>
      <c r="E13" s="24">
        <f>IF(E$7="","",INDEX('[1]第４表（年）'!$D$20:$U$50,MATCH($A13,'[1]第４表（年）'!$C$20:$C$50,0),'[1]第４表（年）'!E$6))</f>
        <v>87.1</v>
      </c>
      <c r="F13" s="24">
        <f>IF(F$7="","",INDEX('[1]第４表（年）'!$D$20:$U$50,MATCH($A13,'[1]第４表（年）'!$C$20:$C$50,0),'[1]第４表（年）'!F$6))</f>
        <v>102.6</v>
      </c>
      <c r="G13" s="24">
        <f>IF(G$7="","",INDEX('[1]第４表（年）'!$D$20:$U$50,MATCH($A13,'[1]第４表（年）'!$C$20:$C$50,0),'[1]第４表（年）'!G$6))</f>
        <v>141.1</v>
      </c>
      <c r="H13" s="24">
        <f>IF(H$7="","",INDEX('[1]第４表（年）'!$D$20:$U$50,MATCH($A13,'[1]第４表（年）'!$C$20:$C$50,0),'[1]第４表（年）'!H$6))</f>
        <v>87.5</v>
      </c>
      <c r="I13" s="24">
        <f>IF(I$7="","",INDEX('[1]第４表（年）'!$D$20:$U$50,MATCH($A13,'[1]第４表（年）'!$C$20:$C$50,0),'[1]第４表（年）'!I$6))</f>
        <v>111.5</v>
      </c>
      <c r="J13" s="24">
        <f>IF(J$7="","",INDEX('[1]第４表（年）'!$D$20:$U$50,MATCH($A13,'[1]第４表（年）'!$C$20:$C$50,0),'[1]第４表（年）'!J$6))</f>
        <v>98.3</v>
      </c>
      <c r="K13" s="24">
        <f>IF(K$7="","",INDEX('[1]第４表（年）'!$D$20:$U$50,MATCH($A13,'[1]第４表（年）'!$C$20:$C$50,0),'[1]第４表（年）'!K$6))</f>
        <v>100</v>
      </c>
      <c r="L13" s="24">
        <f>IF(L$7="","",INDEX('[1]第４表（年）'!$D$20:$U$50,MATCH($A13,'[1]第４表（年）'!$C$20:$C$50,0),'[1]第４表（年）'!L$6))</f>
        <v>94.2</v>
      </c>
      <c r="M13" s="24">
        <f>IF(M$7="","",INDEX('[1]第４表（年）'!$D$20:$U$50,MATCH($A13,'[1]第４表（年）'!$C$20:$C$50,0),'[1]第４表（年）'!M$6))</f>
        <v>118.4</v>
      </c>
      <c r="N13" s="24">
        <f>IF(N$7="","",INDEX('[1]第４表（年）'!$D$20:$U$50,MATCH($A13,'[1]第４表（年）'!$C$20:$C$50,0),'[1]第４表（年）'!N$6))</f>
        <v>89.4</v>
      </c>
      <c r="O13" s="24">
        <f>IF(O$7="","",INDEX('[1]第４表（年）'!$D$20:$U$50,MATCH($A13,'[1]第４表（年）'!$C$20:$C$50,0),'[1]第４表（年）'!O$6))</f>
        <v>94.5</v>
      </c>
      <c r="P13" s="24">
        <f>IF(P$7="","",INDEX('[1]第４表（年）'!$D$20:$U$50,MATCH($A13,'[1]第４表（年）'!$C$20:$C$50,0),'[1]第４表（年）'!P$6))</f>
        <v>108.1</v>
      </c>
      <c r="Q13" s="24">
        <f>IF(Q$7="","",INDEX('[1]第４表（年）'!$D$20:$U$50,MATCH($A13,'[1]第４表（年）'!$C$20:$C$50,0),'[1]第４表（年）'!Q$6))</f>
        <v>99</v>
      </c>
      <c r="R13" s="24">
        <f>IF(R$7="","",INDEX('[1]第４表（年）'!$D$20:$U$50,MATCH($A13,'[1]第４表（年）'!$C$20:$C$50,0),'[1]第４表（年）'!R$6))</f>
        <v>81</v>
      </c>
      <c r="S13" s="41">
        <f>IF(S$7="","",INDEX('[1]第４表（年）'!$D$20:$U$50,MATCH($A13,'[1]第４表（年）'!$C$20:$C$50,0),'[1]第４表（年）'!S$6))</f>
        <v>109.4</v>
      </c>
    </row>
    <row r="14" spans="1:20" ht="30" customHeight="1" x14ac:dyDescent="0.45">
      <c r="A14" s="30">
        <f>+[2]第１表!A14</f>
        <v>5</v>
      </c>
      <c r="B14" s="52" t="str">
        <f>+[2]第１表!B14</f>
        <v>　　５</v>
      </c>
      <c r="C14" s="53"/>
      <c r="D14" s="42">
        <f>IF(D$7="","",INDEX('[1]第４表（年）'!$D$20:$U$50,MATCH($A14,'[1]第４表（年）'!$C$20:$C$50,0),'[1]第４表（年）'!D$6))</f>
        <v>101.6</v>
      </c>
      <c r="E14" s="24">
        <f>IF(E$7="","",INDEX('[1]第４表（年）'!$D$20:$U$50,MATCH($A14,'[1]第４表（年）'!$C$20:$C$50,0),'[1]第４表（年）'!E$6))</f>
        <v>89.3</v>
      </c>
      <c r="F14" s="24">
        <f>IF(F$7="","",INDEX('[1]第４表（年）'!$D$20:$U$50,MATCH($A14,'[1]第４表（年）'!$C$20:$C$50,0),'[1]第４表（年）'!F$6))</f>
        <v>102.5</v>
      </c>
      <c r="G14" s="24">
        <f>IF(G$7="","",INDEX('[1]第４表（年）'!$D$20:$U$50,MATCH($A14,'[1]第４表（年）'!$C$20:$C$50,0),'[1]第４表（年）'!G$6))</f>
        <v>120.7</v>
      </c>
      <c r="H14" s="29">
        <f>IF(H$7="","",INDEX('[1]第４表（年）'!$D$20:$U$50,MATCH($A14,'[1]第４表（年）'!$C$20:$C$50,0),'[1]第４表（年）'!H$6))</f>
        <v>84.2</v>
      </c>
      <c r="I14" s="24">
        <f>IF(I$7="","",INDEX('[1]第４表（年）'!$D$20:$U$50,MATCH($A14,'[1]第４表（年）'!$C$20:$C$50,0),'[1]第４表（年）'!I$6))</f>
        <v>109.2</v>
      </c>
      <c r="J14" s="24">
        <f>IF(J$7="","",INDEX('[1]第４表（年）'!$D$20:$U$50,MATCH($A14,'[1]第４表（年）'!$C$20:$C$50,0),'[1]第４表（年）'!J$6))</f>
        <v>102.4</v>
      </c>
      <c r="K14" s="24">
        <f>IF(K$7="","",INDEX('[1]第４表（年）'!$D$20:$U$50,MATCH($A14,'[1]第４表（年）'!$C$20:$C$50,0),'[1]第４表（年）'!K$6))</f>
        <v>98</v>
      </c>
      <c r="L14" s="29">
        <f>IF(L$7="","",INDEX('[1]第４表（年）'!$D$20:$U$50,MATCH($A14,'[1]第４表（年）'!$C$20:$C$50,0),'[1]第４表（年）'!L$6))</f>
        <v>93.7</v>
      </c>
      <c r="M14" s="29">
        <f>IF(M$7="","",INDEX('[1]第４表（年）'!$D$20:$U$50,MATCH($A14,'[1]第４表（年）'!$C$20:$C$50,0),'[1]第４表（年）'!M$6))</f>
        <v>123.6</v>
      </c>
      <c r="N14" s="29">
        <f>IF(N$7="","",INDEX('[1]第４表（年）'!$D$20:$U$50,MATCH($A14,'[1]第４表（年）'!$C$20:$C$50,0),'[1]第４表（年）'!N$6))</f>
        <v>107.1</v>
      </c>
      <c r="O14" s="29">
        <f>IF(O$7="","",INDEX('[1]第４表（年）'!$D$20:$U$50,MATCH($A14,'[1]第４表（年）'!$C$20:$C$50,0),'[1]第４表（年）'!O$6))</f>
        <v>92.4</v>
      </c>
      <c r="P14" s="29">
        <f>IF(P$7="","",INDEX('[1]第４表（年）'!$D$20:$U$50,MATCH($A14,'[1]第４表（年）'!$C$20:$C$50,0),'[1]第４表（年）'!P$6))</f>
        <v>109.4</v>
      </c>
      <c r="Q14" s="29">
        <f>IF(Q$7="","",INDEX('[1]第４表（年）'!$D$20:$U$50,MATCH($A14,'[1]第４表（年）'!$C$20:$C$50,0),'[1]第４表（年）'!Q$6))</f>
        <v>100.1</v>
      </c>
      <c r="R14" s="29">
        <f>IF(R$7="","",INDEX('[1]第４表（年）'!$D$20:$U$50,MATCH($A14,'[1]第４表（年）'!$C$20:$C$50,0),'[1]第４表（年）'!R$6))</f>
        <v>82.7</v>
      </c>
      <c r="S14" s="29">
        <f>IF(S$7="","",INDEX('[1]第４表（年）'!$D$20:$U$50,MATCH($A14,'[1]第４表（年）'!$C$20:$C$50,0),'[1]第４表（年）'!S$6))</f>
        <v>104.7</v>
      </c>
    </row>
    <row r="15" spans="1:20" ht="30" customHeight="1" x14ac:dyDescent="0.45">
      <c r="A15" s="30" t="str">
        <f>+[2]第１表!A15</f>
        <v>53</v>
      </c>
      <c r="B15" s="54" t="str">
        <f>[2]第１表!B15</f>
        <v>令和５年</v>
      </c>
      <c r="C15" s="301" t="str">
        <f>+[2]第１表!C15</f>
        <v>３月</v>
      </c>
      <c r="D15" s="32">
        <f>IF(D$7="","",INDEX('[1]第４表（月）'!$D$160:$U$300,MATCH($A15,'[1]第４表（月）'!$A$160:$A$300,0),'[1]第４表（月）'!D$6))</f>
        <v>100.4</v>
      </c>
      <c r="E15" s="32">
        <f>IF(E$7="","",INDEX('[1]第４表（月）'!$D$160:$U$300,MATCH($A15,'[1]第４表（月）'!$A$160:$A$300,0),'[1]第４表（月）'!E$6))</f>
        <v>88.4</v>
      </c>
      <c r="F15" s="32">
        <f>IF(F$7="","",INDEX('[1]第４表（月）'!$D$160:$U$300,MATCH($A15,'[1]第４表（月）'!$A$160:$A$300,0),'[1]第４表（月）'!F$6))</f>
        <v>100.7</v>
      </c>
      <c r="G15" s="32">
        <f>IF(G$7="","",INDEX('[1]第４表（月）'!$D$160:$U$300,MATCH($A15,'[1]第４表（月）'!$A$160:$A$300,0),'[1]第４表（月）'!G$6))</f>
        <v>133.80000000000001</v>
      </c>
      <c r="H15" s="32">
        <f>IF(H$7="","",INDEX('[1]第４表（月）'!$D$160:$U$300,MATCH($A15,'[1]第４表（月）'!$A$160:$A$300,0),'[1]第４表（月）'!H$6))</f>
        <v>84.6</v>
      </c>
      <c r="I15" s="32">
        <f>IF(I$7="","",INDEX('[1]第４表（月）'!$D$160:$U$300,MATCH($A15,'[1]第４表（月）'!$A$160:$A$300,0),'[1]第４表（月）'!I$6))</f>
        <v>111.1</v>
      </c>
      <c r="J15" s="32">
        <f>IF(J$7="","",INDEX('[1]第４表（月）'!$D$160:$U$300,MATCH($A15,'[1]第４表（月）'!$A$160:$A$300,0),'[1]第４表（月）'!J$6))</f>
        <v>100.4</v>
      </c>
      <c r="K15" s="32">
        <f>IF(K$7="","",INDEX('[1]第４表（月）'!$D$160:$U$300,MATCH($A15,'[1]第４表（月）'!$A$160:$A$300,0),'[1]第４表（月）'!K$6))</f>
        <v>100.1</v>
      </c>
      <c r="L15" s="32">
        <f>IF(L$7="","",INDEX('[1]第４表（月）'!$D$160:$U$300,MATCH($A15,'[1]第４表（月）'!$A$160:$A$300,0),'[1]第４表（月）'!L$6))</f>
        <v>100.4</v>
      </c>
      <c r="M15" s="32">
        <f>IF(M$7="","",INDEX('[1]第４表（月）'!$D$160:$U$300,MATCH($A15,'[1]第４表（月）'!$A$160:$A$300,0),'[1]第４表（月）'!M$6))</f>
        <v>123.8</v>
      </c>
      <c r="N15" s="32">
        <f>IF(N$7="","",INDEX('[1]第４表（月）'!$D$160:$U$300,MATCH($A15,'[1]第４表（月）'!$A$160:$A$300,0),'[1]第４表（月）'!N$6))</f>
        <v>99.8</v>
      </c>
      <c r="O15" s="32">
        <f>IF(O$7="","",INDEX('[1]第４表（月）'!$D$160:$U$300,MATCH($A15,'[1]第４表（月）'!$A$160:$A$300,0),'[1]第４表（月）'!O$6))</f>
        <v>91.3</v>
      </c>
      <c r="P15" s="32">
        <f>IF(P$7="","",INDEX('[1]第４表（月）'!$D$160:$U$300,MATCH($A15,'[1]第４表（月）'!$A$160:$A$300,0),'[1]第４表（月）'!P$6))</f>
        <v>106.5</v>
      </c>
      <c r="Q15" s="32">
        <f>IF(Q$7="","",INDEX('[1]第４表（月）'!$D$160:$U$300,MATCH($A15,'[1]第４表（月）'!$A$160:$A$300,0),'[1]第４表（月）'!Q$6))</f>
        <v>99.5</v>
      </c>
      <c r="R15" s="32">
        <f>IF(R$7="","",INDEX('[1]第４表（月）'!$D$160:$U$300,MATCH($A15,'[1]第４表（月）'!$A$160:$A$300,0),'[1]第４表（月）'!R$6))</f>
        <v>78.8</v>
      </c>
      <c r="S15" s="32">
        <f>IF(S$7="","",INDEX('[1]第４表（月）'!$D$160:$U$300,MATCH($A15,'[1]第４表（月）'!$A$160:$A$300,0),'[1]第４表（月）'!S$6))</f>
        <v>106.6</v>
      </c>
    </row>
    <row r="16" spans="1:20" ht="30" customHeight="1" x14ac:dyDescent="0.45">
      <c r="A16" s="30" t="str">
        <f>+[2]第１表!A16</f>
        <v>54</v>
      </c>
      <c r="B16" s="55" t="str">
        <f>[2]第１表!B16</f>
        <v/>
      </c>
      <c r="C16" s="297" t="str">
        <f>+[2]第１表!C16</f>
        <v>４月</v>
      </c>
      <c r="D16" s="33">
        <f>IF(D$7="","",INDEX('[1]第４表（月）'!$D$160:$U$300,MATCH($A16,'[1]第４表（月）'!$A$160:$A$300,0),'[1]第４表（月）'!D$6))</f>
        <v>100.7</v>
      </c>
      <c r="E16" s="33">
        <f>IF(E$7="","",INDEX('[1]第４表（月）'!$D$160:$U$300,MATCH($A16,'[1]第４表（月）'!$A$160:$A$300,0),'[1]第４表（月）'!E$6))</f>
        <v>89.4</v>
      </c>
      <c r="F16" s="33">
        <f>IF(F$7="","",INDEX('[1]第４表（月）'!$D$160:$U$300,MATCH($A16,'[1]第４表（月）'!$A$160:$A$300,0),'[1]第４表（月）'!F$6))</f>
        <v>101.9</v>
      </c>
      <c r="G16" s="33">
        <f>IF(G$7="","",INDEX('[1]第４表（月）'!$D$160:$U$300,MATCH($A16,'[1]第４表（月）'!$A$160:$A$300,0),'[1]第４表（月）'!G$6))</f>
        <v>142.30000000000001</v>
      </c>
      <c r="H16" s="33">
        <f>IF(H$7="","",INDEX('[1]第４表（月）'!$D$160:$U$300,MATCH($A16,'[1]第４表（月）'!$A$160:$A$300,0),'[1]第４表（月）'!H$6))</f>
        <v>85.6</v>
      </c>
      <c r="I16" s="33">
        <f>IF(I$7="","",INDEX('[1]第４表（月）'!$D$160:$U$300,MATCH($A16,'[1]第４表（月）'!$A$160:$A$300,0),'[1]第４表（月）'!I$6))</f>
        <v>110.2</v>
      </c>
      <c r="J16" s="33">
        <f>IF(J$7="","",INDEX('[1]第４表（月）'!$D$160:$U$300,MATCH($A16,'[1]第４表（月）'!$A$160:$A$300,0),'[1]第４表（月）'!J$6))</f>
        <v>99.3</v>
      </c>
      <c r="K16" s="33">
        <f>IF(K$7="","",INDEX('[1]第４表（月）'!$D$160:$U$300,MATCH($A16,'[1]第４表（月）'!$A$160:$A$300,0),'[1]第４表（月）'!K$6))</f>
        <v>95.2</v>
      </c>
      <c r="L16" s="33">
        <f>IF(L$7="","",INDEX('[1]第４表（月）'!$D$160:$U$300,MATCH($A16,'[1]第４表（月）'!$A$160:$A$300,0),'[1]第４表（月）'!L$6))</f>
        <v>100.8</v>
      </c>
      <c r="M16" s="33">
        <f>IF(M$7="","",INDEX('[1]第４表（月）'!$D$160:$U$300,MATCH($A16,'[1]第４表（月）'!$A$160:$A$300,0),'[1]第４表（月）'!M$6))</f>
        <v>126</v>
      </c>
      <c r="N16" s="33">
        <f>IF(N$7="","",INDEX('[1]第４表（月）'!$D$160:$U$300,MATCH($A16,'[1]第４表（月）'!$A$160:$A$300,0),'[1]第４表（月）'!N$6))</f>
        <v>96.1</v>
      </c>
      <c r="O16" s="33">
        <f>IF(O$7="","",INDEX('[1]第４表（月）'!$D$160:$U$300,MATCH($A16,'[1]第４表（月）'!$A$160:$A$300,0),'[1]第４表（月）'!O$6))</f>
        <v>91</v>
      </c>
      <c r="P16" s="33">
        <f>IF(P$7="","",INDEX('[1]第４表（月）'!$D$160:$U$300,MATCH($A16,'[1]第４表（月）'!$A$160:$A$300,0),'[1]第４表（月）'!P$6))</f>
        <v>108.6</v>
      </c>
      <c r="Q16" s="33">
        <f>IF(Q$7="","",INDEX('[1]第４表（月）'!$D$160:$U$300,MATCH($A16,'[1]第４表（月）'!$A$160:$A$300,0),'[1]第４表（月）'!Q$6))</f>
        <v>100.9</v>
      </c>
      <c r="R16" s="33">
        <f>IF(R$7="","",INDEX('[1]第４表（月）'!$D$160:$U$300,MATCH($A16,'[1]第４表（月）'!$A$160:$A$300,0),'[1]第４表（月）'!R$6))</f>
        <v>83.6</v>
      </c>
      <c r="S16" s="33">
        <f>IF(S$7="","",INDEX('[1]第４表（月）'!$D$160:$U$300,MATCH($A16,'[1]第４表（月）'!$A$160:$A$300,0),'[1]第４表（月）'!S$6))</f>
        <v>107.3</v>
      </c>
    </row>
    <row r="17" spans="1:20" ht="30" customHeight="1" x14ac:dyDescent="0.45">
      <c r="A17" s="30" t="str">
        <f>+[2]第１表!A17</f>
        <v>55</v>
      </c>
      <c r="B17" s="55" t="str">
        <f>[2]第１表!B17</f>
        <v/>
      </c>
      <c r="C17" s="297" t="str">
        <f>+[2]第１表!C17</f>
        <v>５月</v>
      </c>
      <c r="D17" s="33">
        <f>IF(D$7="","",INDEX('[1]第４表（月）'!$D$160:$U$300,MATCH($A17,'[1]第４表（月）'!$A$160:$A$300,0),'[1]第４表（月）'!D$6))</f>
        <v>100.6</v>
      </c>
      <c r="E17" s="33">
        <f>IF(E$7="","",INDEX('[1]第４表（月）'!$D$160:$U$300,MATCH($A17,'[1]第４表（月）'!$A$160:$A$300,0),'[1]第４表（月）'!E$6))</f>
        <v>89.7</v>
      </c>
      <c r="F17" s="33">
        <f>IF(F$7="","",INDEX('[1]第４表（月）'!$D$160:$U$300,MATCH($A17,'[1]第４表（月）'!$A$160:$A$300,0),'[1]第４表（月）'!F$6))</f>
        <v>101</v>
      </c>
      <c r="G17" s="33">
        <f>IF(G$7="","",INDEX('[1]第４表（月）'!$D$160:$U$300,MATCH($A17,'[1]第４表（月）'!$A$160:$A$300,0),'[1]第４表（月）'!G$6))</f>
        <v>143.6</v>
      </c>
      <c r="H17" s="33">
        <f>IF(H$7="","",INDEX('[1]第４表（月）'!$D$160:$U$300,MATCH($A17,'[1]第４表（月）'!$A$160:$A$300,0),'[1]第４表（月）'!H$6))</f>
        <v>84.7</v>
      </c>
      <c r="I17" s="33">
        <f>IF(I$7="","",INDEX('[1]第４表（月）'!$D$160:$U$300,MATCH($A17,'[1]第４表（月）'!$A$160:$A$300,0),'[1]第４表（月）'!I$6))</f>
        <v>109.2</v>
      </c>
      <c r="J17" s="33">
        <f>IF(J$7="","",INDEX('[1]第４表（月）'!$D$160:$U$300,MATCH($A17,'[1]第４表（月）'!$A$160:$A$300,0),'[1]第４表（月）'!J$6))</f>
        <v>100.3</v>
      </c>
      <c r="K17" s="33">
        <f>IF(K$7="","",INDEX('[1]第４表（月）'!$D$160:$U$300,MATCH($A17,'[1]第４表（月）'!$A$160:$A$300,0),'[1]第４表（月）'!K$6))</f>
        <v>95.2</v>
      </c>
      <c r="L17" s="33">
        <f>IF(L$7="","",INDEX('[1]第４表（月）'!$D$160:$U$300,MATCH($A17,'[1]第４表（月）'!$A$160:$A$300,0),'[1]第４表（月）'!L$6))</f>
        <v>99.3</v>
      </c>
      <c r="M17" s="33">
        <f>IF(M$7="","",INDEX('[1]第４表（月）'!$D$160:$U$300,MATCH($A17,'[1]第４表（月）'!$A$160:$A$300,0),'[1]第４表（月）'!M$6))</f>
        <v>127.6</v>
      </c>
      <c r="N17" s="33">
        <f>IF(N$7="","",INDEX('[1]第４表（月）'!$D$160:$U$300,MATCH($A17,'[1]第４表（月）'!$A$160:$A$300,0),'[1]第４表（月）'!N$6))</f>
        <v>97.6</v>
      </c>
      <c r="O17" s="33">
        <f>IF(O$7="","",INDEX('[1]第４表（月）'!$D$160:$U$300,MATCH($A17,'[1]第４表（月）'!$A$160:$A$300,0),'[1]第４表（月）'!O$6))</f>
        <v>91.8</v>
      </c>
      <c r="P17" s="33">
        <f>IF(P$7="","",INDEX('[1]第４表（月）'!$D$160:$U$300,MATCH($A17,'[1]第４表（月）'!$A$160:$A$300,0),'[1]第４表（月）'!P$6))</f>
        <v>108.9</v>
      </c>
      <c r="Q17" s="33">
        <f>IF(Q$7="","",INDEX('[1]第４表（月）'!$D$160:$U$300,MATCH($A17,'[1]第４表（月）'!$A$160:$A$300,0),'[1]第４表（月）'!Q$6))</f>
        <v>100.2</v>
      </c>
      <c r="R17" s="33">
        <f>IF(R$7="","",INDEX('[1]第４表（月）'!$D$160:$U$300,MATCH($A17,'[1]第４表（月）'!$A$160:$A$300,0),'[1]第４表（月）'!R$6))</f>
        <v>85</v>
      </c>
      <c r="S17" s="33">
        <f>IF(S$7="","",INDEX('[1]第４表（月）'!$D$160:$U$300,MATCH($A17,'[1]第４表（月）'!$A$160:$A$300,0),'[1]第４表（月）'!S$6))</f>
        <v>105.9</v>
      </c>
    </row>
    <row r="18" spans="1:20" ht="30" customHeight="1" x14ac:dyDescent="0.45">
      <c r="A18" s="30" t="str">
        <f>+[2]第１表!A18</f>
        <v>56</v>
      </c>
      <c r="B18" s="55" t="str">
        <f>[2]第１表!B18</f>
        <v/>
      </c>
      <c r="C18" s="297" t="str">
        <f>+[2]第１表!C18</f>
        <v>６月</v>
      </c>
      <c r="D18" s="33">
        <f>IF(D$7="","",INDEX('[1]第４表（月）'!$D$160:$U$300,MATCH($A18,'[1]第４表（月）'!$A$160:$A$300,0),'[1]第４表（月）'!D$6))</f>
        <v>102.1</v>
      </c>
      <c r="E18" s="33">
        <f>IF(E$7="","",INDEX('[1]第４表（月）'!$D$160:$U$300,MATCH($A18,'[1]第４表（月）'!$A$160:$A$300,0),'[1]第４表（月）'!E$6))</f>
        <v>89</v>
      </c>
      <c r="F18" s="33">
        <f>IF(F$7="","",INDEX('[1]第４表（月）'!$D$160:$U$300,MATCH($A18,'[1]第４表（月）'!$A$160:$A$300,0),'[1]第４表（月）'!F$6))</f>
        <v>102.1</v>
      </c>
      <c r="G18" s="33">
        <f>IF(G$7="","",INDEX('[1]第４表（月）'!$D$160:$U$300,MATCH($A18,'[1]第４表（月）'!$A$160:$A$300,0),'[1]第４表（月）'!G$6))</f>
        <v>143.4</v>
      </c>
      <c r="H18" s="33">
        <f>IF(H$7="","",INDEX('[1]第４表（月）'!$D$160:$U$300,MATCH($A18,'[1]第４表（月）'!$A$160:$A$300,0),'[1]第４表（月）'!H$6))</f>
        <v>84.7</v>
      </c>
      <c r="I18" s="33">
        <f>IF(I$7="","",INDEX('[1]第４表（月）'!$D$160:$U$300,MATCH($A18,'[1]第４表（月）'!$A$160:$A$300,0),'[1]第４表（月）'!I$6))</f>
        <v>109.9</v>
      </c>
      <c r="J18" s="33">
        <f>IF(J$7="","",INDEX('[1]第４表（月）'!$D$160:$U$300,MATCH($A18,'[1]第４表（月）'!$A$160:$A$300,0),'[1]第４表（月）'!J$6))</f>
        <v>102.3</v>
      </c>
      <c r="K18" s="33">
        <f>IF(K$7="","",INDEX('[1]第４表（月）'!$D$160:$U$300,MATCH($A18,'[1]第４表（月）'!$A$160:$A$300,0),'[1]第４表（月）'!K$6))</f>
        <v>100.7</v>
      </c>
      <c r="L18" s="33">
        <f>IF(L$7="","",INDEX('[1]第４表（月）'!$D$160:$U$300,MATCH($A18,'[1]第４表（月）'!$A$160:$A$300,0),'[1]第４表（月）'!L$6))</f>
        <v>91.7</v>
      </c>
      <c r="M18" s="33">
        <f>IF(M$7="","",INDEX('[1]第４表（月）'!$D$160:$U$300,MATCH($A18,'[1]第４表（月）'!$A$160:$A$300,0),'[1]第４表（月）'!M$6))</f>
        <v>124.6</v>
      </c>
      <c r="N18" s="33">
        <f>IF(N$7="","",INDEX('[1]第４表（月）'!$D$160:$U$300,MATCH($A18,'[1]第４表（月）'!$A$160:$A$300,0),'[1]第４表（月）'!N$6))</f>
        <v>109.2</v>
      </c>
      <c r="O18" s="33">
        <f>IF(O$7="","",INDEX('[1]第４表（月）'!$D$160:$U$300,MATCH($A18,'[1]第４表（月）'!$A$160:$A$300,0),'[1]第４表（月）'!O$6))</f>
        <v>93.4</v>
      </c>
      <c r="P18" s="33">
        <f>IF(P$7="","",INDEX('[1]第４表（月）'!$D$160:$U$300,MATCH($A18,'[1]第４表（月）'!$A$160:$A$300,0),'[1]第４表（月）'!P$6))</f>
        <v>109.6</v>
      </c>
      <c r="Q18" s="33">
        <f>IF(Q$7="","",INDEX('[1]第４表（月）'!$D$160:$U$300,MATCH($A18,'[1]第４表（月）'!$A$160:$A$300,0),'[1]第４表（月）'!Q$6))</f>
        <v>100.8</v>
      </c>
      <c r="R18" s="33">
        <f>IF(R$7="","",INDEX('[1]第４表（月）'!$D$160:$U$300,MATCH($A18,'[1]第４表（月）'!$A$160:$A$300,0),'[1]第４表（月）'!R$6))</f>
        <v>84.1</v>
      </c>
      <c r="S18" s="33">
        <f>IF(S$7="","",INDEX('[1]第４表（月）'!$D$160:$U$300,MATCH($A18,'[1]第４表（月）'!$A$160:$A$300,0),'[1]第４表（月）'!S$6))</f>
        <v>104.9</v>
      </c>
    </row>
    <row r="19" spans="1:20" ht="30" customHeight="1" x14ac:dyDescent="0.45">
      <c r="A19" s="30" t="str">
        <f>+[2]第１表!A19</f>
        <v>57</v>
      </c>
      <c r="B19" s="55" t="str">
        <f>[2]第１表!B19</f>
        <v/>
      </c>
      <c r="C19" s="297" t="str">
        <f>+[2]第１表!C19</f>
        <v>７月</v>
      </c>
      <c r="D19" s="33">
        <f>IF(D$7="","",INDEX('[1]第４表（月）'!$D$160:$U$300,MATCH($A19,'[1]第４表（月）'!$A$160:$A$300,0),'[1]第４表（月）'!D$6))</f>
        <v>102.5</v>
      </c>
      <c r="E19" s="33">
        <f>IF(E$7="","",INDEX('[1]第４表（月）'!$D$160:$U$300,MATCH($A19,'[1]第４表（月）'!$A$160:$A$300,0),'[1]第４表（月）'!E$6))</f>
        <v>90</v>
      </c>
      <c r="F19" s="33">
        <f>IF(F$7="","",INDEX('[1]第４表（月）'!$D$160:$U$300,MATCH($A19,'[1]第４表（月）'!$A$160:$A$300,0),'[1]第４表（月）'!F$6))</f>
        <v>102.9</v>
      </c>
      <c r="G19" s="33">
        <f>IF(G$7="","",INDEX('[1]第４表（月）'!$D$160:$U$300,MATCH($A19,'[1]第４表（月）'!$A$160:$A$300,0),'[1]第４表（月）'!G$6))</f>
        <v>101</v>
      </c>
      <c r="H19" s="33">
        <f>IF(H$7="","",INDEX('[1]第４表（月）'!$D$160:$U$300,MATCH($A19,'[1]第４表（月）'!$A$160:$A$300,0),'[1]第４表（月）'!H$6))</f>
        <v>84.5</v>
      </c>
      <c r="I19" s="33">
        <f>IF(I$7="","",INDEX('[1]第４表（月）'!$D$160:$U$300,MATCH($A19,'[1]第４表（月）'!$A$160:$A$300,0),'[1]第４表（月）'!I$6))</f>
        <v>110.1</v>
      </c>
      <c r="J19" s="33">
        <f>IF(J$7="","",INDEX('[1]第４表（月）'!$D$160:$U$300,MATCH($A19,'[1]第４表（月）'!$A$160:$A$300,0),'[1]第４表（月）'!J$6))</f>
        <v>104.3</v>
      </c>
      <c r="K19" s="33">
        <f>IF(K$7="","",INDEX('[1]第４表（月）'!$D$160:$U$300,MATCH($A19,'[1]第４表（月）'!$A$160:$A$300,0),'[1]第４表（月）'!K$6))</f>
        <v>94.5</v>
      </c>
      <c r="L19" s="33">
        <f>IF(L$7="","",INDEX('[1]第４表（月）'!$D$160:$U$300,MATCH($A19,'[1]第４表（月）'!$A$160:$A$300,0),'[1]第４表（月）'!L$6))</f>
        <v>92</v>
      </c>
      <c r="M19" s="33">
        <f>IF(M$7="","",INDEX('[1]第４表（月）'!$D$160:$U$300,MATCH($A19,'[1]第４表（月）'!$A$160:$A$300,0),'[1]第４表（月）'!M$6))</f>
        <v>125.6</v>
      </c>
      <c r="N19" s="33">
        <f>IF(N$7="","",INDEX('[1]第４表（月）'!$D$160:$U$300,MATCH($A19,'[1]第４表（月）'!$A$160:$A$300,0),'[1]第４表（月）'!N$6))</f>
        <v>110.8</v>
      </c>
      <c r="O19" s="33">
        <f>IF(O$7="","",INDEX('[1]第４表（月）'!$D$160:$U$300,MATCH($A19,'[1]第４表（月）'!$A$160:$A$300,0),'[1]第４表（月）'!O$6))</f>
        <v>93.6</v>
      </c>
      <c r="P19" s="33">
        <f>IF(P$7="","",INDEX('[1]第４表（月）'!$D$160:$U$300,MATCH($A19,'[1]第４表（月）'!$A$160:$A$300,0),'[1]第４表（月）'!P$6))</f>
        <v>109.7</v>
      </c>
      <c r="Q19" s="33">
        <f>IF(Q$7="","",INDEX('[1]第４表（月）'!$D$160:$U$300,MATCH($A19,'[1]第４表（月）'!$A$160:$A$300,0),'[1]第４表（月）'!Q$6))</f>
        <v>101.1</v>
      </c>
      <c r="R19" s="33">
        <f>IF(R$7="","",INDEX('[1]第４表（月）'!$D$160:$U$300,MATCH($A19,'[1]第４表（月）'!$A$160:$A$300,0),'[1]第４表（月）'!R$6))</f>
        <v>83.8</v>
      </c>
      <c r="S19" s="33">
        <f>IF(S$7="","",INDEX('[1]第４表（月）'!$D$160:$U$300,MATCH($A19,'[1]第４表（月）'!$A$160:$A$300,0),'[1]第４表（月）'!S$6))</f>
        <v>104</v>
      </c>
    </row>
    <row r="20" spans="1:20" ht="30" customHeight="1" x14ac:dyDescent="0.45">
      <c r="A20" s="30" t="str">
        <f>+[2]第１表!A20</f>
        <v>58</v>
      </c>
      <c r="B20" s="55" t="str">
        <f>[2]第１表!B20</f>
        <v/>
      </c>
      <c r="C20" s="297" t="str">
        <f>+[2]第１表!C20</f>
        <v>８月</v>
      </c>
      <c r="D20" s="33">
        <f>IF(D$7="","",INDEX('[1]第４表（月）'!$D$160:$U$300,MATCH($A20,'[1]第４表（月）'!$A$160:$A$300,0),'[1]第４表（月）'!D$6))</f>
        <v>102.6</v>
      </c>
      <c r="E20" s="33">
        <f>IF(E$7="","",INDEX('[1]第４表（月）'!$D$160:$U$300,MATCH($A20,'[1]第４表（月）'!$A$160:$A$300,0),'[1]第４表（月）'!E$6))</f>
        <v>89.8</v>
      </c>
      <c r="F20" s="33">
        <f>IF(F$7="","",INDEX('[1]第４表（月）'!$D$160:$U$300,MATCH($A20,'[1]第４表（月）'!$A$160:$A$300,0),'[1]第４表（月）'!F$6))</f>
        <v>102.9</v>
      </c>
      <c r="G20" s="33">
        <f>IF(G$7="","",INDEX('[1]第４表（月）'!$D$160:$U$300,MATCH($A20,'[1]第４表（月）'!$A$160:$A$300,0),'[1]第４表（月）'!G$6))</f>
        <v>102.4</v>
      </c>
      <c r="H20" s="33">
        <f>IF(H$7="","",INDEX('[1]第４表（月）'!$D$160:$U$300,MATCH($A20,'[1]第４表（月）'!$A$160:$A$300,0),'[1]第４表（月）'!H$6))</f>
        <v>83.3</v>
      </c>
      <c r="I20" s="33">
        <f>IF(I$7="","",INDEX('[1]第４表（月）'!$D$160:$U$300,MATCH($A20,'[1]第４表（月）'!$A$160:$A$300,0),'[1]第４表（月）'!I$6))</f>
        <v>110.2</v>
      </c>
      <c r="J20" s="33">
        <f>IF(J$7="","",INDEX('[1]第４表（月）'!$D$160:$U$300,MATCH($A20,'[1]第４表（月）'!$A$160:$A$300,0),'[1]第４表（月）'!J$6))</f>
        <v>106</v>
      </c>
      <c r="K20" s="33">
        <f>IF(K$7="","",INDEX('[1]第４表（月）'!$D$160:$U$300,MATCH($A20,'[1]第４表（月）'!$A$160:$A$300,0),'[1]第４表（月）'!K$6))</f>
        <v>94.9</v>
      </c>
      <c r="L20" s="33">
        <f>IF(L$7="","",INDEX('[1]第４表（月）'!$D$160:$U$300,MATCH($A20,'[1]第４表（月）'!$A$160:$A$300,0),'[1]第４表（月）'!L$6))</f>
        <v>95</v>
      </c>
      <c r="M20" s="33">
        <f>IF(M$7="","",INDEX('[1]第４表（月）'!$D$160:$U$300,MATCH($A20,'[1]第４表（月）'!$A$160:$A$300,0),'[1]第４表（月）'!M$6))</f>
        <v>124.5</v>
      </c>
      <c r="N20" s="33">
        <f>IF(N$7="","",INDEX('[1]第４表（月）'!$D$160:$U$300,MATCH($A20,'[1]第４表（月）'!$A$160:$A$300,0),'[1]第４表（月）'!N$6))</f>
        <v>110.5</v>
      </c>
      <c r="O20" s="33">
        <f>IF(O$7="","",INDEX('[1]第４表（月）'!$D$160:$U$300,MATCH($A20,'[1]第４表（月）'!$A$160:$A$300,0),'[1]第４表（月）'!O$6))</f>
        <v>93.5</v>
      </c>
      <c r="P20" s="33">
        <f>IF(P$7="","",INDEX('[1]第４表（月）'!$D$160:$U$300,MATCH($A20,'[1]第４表（月）'!$A$160:$A$300,0),'[1]第４表（月）'!P$6))</f>
        <v>109.3</v>
      </c>
      <c r="Q20" s="33">
        <f>IF(Q$7="","",INDEX('[1]第４表（月）'!$D$160:$U$300,MATCH($A20,'[1]第４表（月）'!$A$160:$A$300,0),'[1]第４表（月）'!Q$6))</f>
        <v>101.1</v>
      </c>
      <c r="R20" s="33">
        <f>IF(R$7="","",INDEX('[1]第４表（月）'!$D$160:$U$300,MATCH($A20,'[1]第４表（月）'!$A$160:$A$300,0),'[1]第４表（月）'!R$6))</f>
        <v>83.5</v>
      </c>
      <c r="S20" s="33">
        <f>IF(S$7="","",INDEX('[1]第４表（月）'!$D$160:$U$300,MATCH($A20,'[1]第４表（月）'!$A$160:$A$300,0),'[1]第４表（月）'!S$6))</f>
        <v>102.9</v>
      </c>
    </row>
    <row r="21" spans="1:20" ht="30" customHeight="1" x14ac:dyDescent="0.45">
      <c r="A21" s="30" t="str">
        <f>+[2]第１表!A21</f>
        <v>59</v>
      </c>
      <c r="B21" s="55" t="str">
        <f>[2]第１表!B21</f>
        <v/>
      </c>
      <c r="C21" s="297" t="str">
        <f>+[2]第１表!C21</f>
        <v>９月</v>
      </c>
      <c r="D21" s="33">
        <f>IF(D$7="","",INDEX('[1]第４表（月）'!$D$160:$U$300,MATCH($A21,'[1]第４表（月）'!$A$160:$A$300,0),'[1]第４表（月）'!D$6))</f>
        <v>101.9</v>
      </c>
      <c r="E21" s="33">
        <f>IF(E$7="","",INDEX('[1]第４表（月）'!$D$160:$U$300,MATCH($A21,'[1]第４表（月）'!$A$160:$A$300,0),'[1]第４表（月）'!E$6))</f>
        <v>89.8</v>
      </c>
      <c r="F21" s="33">
        <f>IF(F$7="","",INDEX('[1]第４表（月）'!$D$160:$U$300,MATCH($A21,'[1]第４表（月）'!$A$160:$A$300,0),'[1]第４表（月）'!F$6))</f>
        <v>102.6</v>
      </c>
      <c r="G21" s="33">
        <f>IF(G$7="","",INDEX('[1]第４表（月）'!$D$160:$U$300,MATCH($A21,'[1]第４表（月）'!$A$160:$A$300,0),'[1]第４表（月）'!G$6))</f>
        <v>101</v>
      </c>
      <c r="H21" s="33">
        <f>IF(H$7="","",INDEX('[1]第４表（月）'!$D$160:$U$300,MATCH($A21,'[1]第４表（月）'!$A$160:$A$300,0),'[1]第４表（月）'!H$6))</f>
        <v>82.7</v>
      </c>
      <c r="I21" s="33">
        <f>IF(I$7="","",INDEX('[1]第４表（月）'!$D$160:$U$300,MATCH($A21,'[1]第４表（月）'!$A$160:$A$300,0),'[1]第４表（月）'!I$6))</f>
        <v>108.7</v>
      </c>
      <c r="J21" s="33">
        <f>IF(J$7="","",INDEX('[1]第４表（月）'!$D$160:$U$300,MATCH($A21,'[1]第４表（月）'!$A$160:$A$300,0),'[1]第４表（月）'!J$6))</f>
        <v>103.9</v>
      </c>
      <c r="K21" s="33">
        <f>IF(K$7="","",INDEX('[1]第４表（月）'!$D$160:$U$300,MATCH($A21,'[1]第４表（月）'!$A$160:$A$300,0),'[1]第４表（月）'!K$6))</f>
        <v>101.1</v>
      </c>
      <c r="L21" s="33">
        <f>IF(L$7="","",INDEX('[1]第４表（月）'!$D$160:$U$300,MATCH($A21,'[1]第４表（月）'!$A$160:$A$300,0),'[1]第４表（月）'!L$6))</f>
        <v>93.5</v>
      </c>
      <c r="M21" s="33">
        <f>IF(M$7="","",INDEX('[1]第４表（月）'!$D$160:$U$300,MATCH($A21,'[1]第４表（月）'!$A$160:$A$300,0),'[1]第４表（月）'!M$6))</f>
        <v>124</v>
      </c>
      <c r="N21" s="33">
        <f>IF(N$7="","",INDEX('[1]第４表（月）'!$D$160:$U$300,MATCH($A21,'[1]第４表（月）'!$A$160:$A$300,0),'[1]第４表（月）'!N$6))</f>
        <v>110.5</v>
      </c>
      <c r="O21" s="33">
        <f>IF(O$7="","",INDEX('[1]第４表（月）'!$D$160:$U$300,MATCH($A21,'[1]第４表（月）'!$A$160:$A$300,0),'[1]第４表（月）'!O$6))</f>
        <v>91.8</v>
      </c>
      <c r="P21" s="33">
        <f>IF(P$7="","",INDEX('[1]第４表（月）'!$D$160:$U$300,MATCH($A21,'[1]第４表（月）'!$A$160:$A$300,0),'[1]第４表（月）'!P$6))</f>
        <v>109.9</v>
      </c>
      <c r="Q21" s="33">
        <f>IF(Q$7="","",INDEX('[1]第４表（月）'!$D$160:$U$300,MATCH($A21,'[1]第４表（月）'!$A$160:$A$300,0),'[1]第４表（月）'!Q$6))</f>
        <v>99.7</v>
      </c>
      <c r="R21" s="33">
        <f>IF(R$7="","",INDEX('[1]第４表（月）'!$D$160:$U$300,MATCH($A21,'[1]第４表（月）'!$A$160:$A$300,0),'[1]第４表（月）'!R$6))</f>
        <v>83.2</v>
      </c>
      <c r="S21" s="33">
        <f>IF(S$7="","",INDEX('[1]第４表（月）'!$D$160:$U$300,MATCH($A21,'[1]第４表（月）'!$A$160:$A$300,0),'[1]第４表（月）'!S$6))</f>
        <v>102.8</v>
      </c>
    </row>
    <row r="22" spans="1:20" ht="30" customHeight="1" x14ac:dyDescent="0.45">
      <c r="A22" s="30" t="str">
        <f>+[2]第１表!A22</f>
        <v>510</v>
      </c>
      <c r="B22" s="55" t="str">
        <f>[2]第１表!B22</f>
        <v/>
      </c>
      <c r="C22" s="297" t="str">
        <f>+[2]第１表!C22</f>
        <v>10月</v>
      </c>
      <c r="D22" s="33">
        <f>IF(D$7="","",INDEX('[1]第４表（月）'!$D$160:$U$300,MATCH($A22,'[1]第４表（月）'!$A$160:$A$300,0),'[1]第４表（月）'!D$6))</f>
        <v>102.8</v>
      </c>
      <c r="E22" s="33">
        <f>IF(E$7="","",INDEX('[1]第４表（月）'!$D$160:$U$300,MATCH($A22,'[1]第４表（月）'!$A$160:$A$300,0),'[1]第４表（月）'!E$6))</f>
        <v>90.8</v>
      </c>
      <c r="F22" s="33">
        <f>IF(F$7="","",INDEX('[1]第４表（月）'!$D$160:$U$300,MATCH($A22,'[1]第４表（月）'!$A$160:$A$300,0),'[1]第４表（月）'!F$6))</f>
        <v>103</v>
      </c>
      <c r="G22" s="33">
        <f>IF(G$7="","",INDEX('[1]第４表（月）'!$D$160:$U$300,MATCH($A22,'[1]第４表（月）'!$A$160:$A$300,0),'[1]第４表（月）'!G$6))</f>
        <v>100.5</v>
      </c>
      <c r="H22" s="33">
        <f>IF(H$7="","",INDEX('[1]第４表（月）'!$D$160:$U$300,MATCH($A22,'[1]第４表（月）'!$A$160:$A$300,0),'[1]第４表（月）'!H$6))</f>
        <v>82.9</v>
      </c>
      <c r="I22" s="33">
        <f>IF(I$7="","",INDEX('[1]第４表（月）'!$D$160:$U$300,MATCH($A22,'[1]第４表（月）'!$A$160:$A$300,0),'[1]第４表（月）'!I$6))</f>
        <v>107.9</v>
      </c>
      <c r="J22" s="33">
        <f>IF(J$7="","",INDEX('[1]第４表（月）'!$D$160:$U$300,MATCH($A22,'[1]第４表（月）'!$A$160:$A$300,0),'[1]第４表（月）'!J$6))</f>
        <v>104.9</v>
      </c>
      <c r="K22" s="33">
        <f>IF(K$7="","",INDEX('[1]第４表（月）'!$D$160:$U$300,MATCH($A22,'[1]第４表（月）'!$A$160:$A$300,0),'[1]第４表（月）'!K$6))</f>
        <v>102.8</v>
      </c>
      <c r="L22" s="33">
        <f>IF(L$7="","",INDEX('[1]第４表（月）'!$D$160:$U$300,MATCH($A22,'[1]第４表（月）'!$A$160:$A$300,0),'[1]第４表（月）'!L$6))</f>
        <v>93</v>
      </c>
      <c r="M22" s="33">
        <f>IF(M$7="","",INDEX('[1]第４表（月）'!$D$160:$U$300,MATCH($A22,'[1]第４表（月）'!$A$160:$A$300,0),'[1]第４表（月）'!M$6))</f>
        <v>122.8</v>
      </c>
      <c r="N22" s="33">
        <f>IF(N$7="","",INDEX('[1]第４表（月）'!$D$160:$U$300,MATCH($A22,'[1]第４表（月）'!$A$160:$A$300,0),'[1]第４表（月）'!N$6))</f>
        <v>119.8</v>
      </c>
      <c r="O22" s="33">
        <f>IF(O$7="","",INDEX('[1]第４表（月）'!$D$160:$U$300,MATCH($A22,'[1]第４表（月）'!$A$160:$A$300,0),'[1]第４表（月）'!O$6))</f>
        <v>90.9</v>
      </c>
      <c r="P22" s="33">
        <f>IF(P$7="","",INDEX('[1]第４表（月）'!$D$160:$U$300,MATCH($A22,'[1]第４表（月）'!$A$160:$A$300,0),'[1]第４表（月）'!P$6))</f>
        <v>111.9</v>
      </c>
      <c r="Q22" s="33">
        <f>IF(Q$7="","",INDEX('[1]第４表（月）'!$D$160:$U$300,MATCH($A22,'[1]第４表（月）'!$A$160:$A$300,0),'[1]第４表（月）'!Q$6))</f>
        <v>99.3</v>
      </c>
      <c r="R22" s="33">
        <f>IF(R$7="","",INDEX('[1]第４表（月）'!$D$160:$U$300,MATCH($A22,'[1]第４表（月）'!$A$160:$A$300,0),'[1]第４表（月）'!R$6))</f>
        <v>83.1</v>
      </c>
      <c r="S22" s="33">
        <f>IF(S$7="","",INDEX('[1]第４表（月）'!$D$160:$U$300,MATCH($A22,'[1]第４表（月）'!$A$160:$A$300,0),'[1]第４表（月）'!S$6))</f>
        <v>102.4</v>
      </c>
    </row>
    <row r="23" spans="1:20" ht="30" customHeight="1" x14ac:dyDescent="0.45">
      <c r="A23" s="30" t="str">
        <f>+[2]第１表!A23</f>
        <v>511</v>
      </c>
      <c r="B23" s="55" t="str">
        <f>[2]第１表!B23</f>
        <v/>
      </c>
      <c r="C23" s="297" t="str">
        <f>+[2]第１表!C23</f>
        <v>11月</v>
      </c>
      <c r="D23" s="33">
        <f>IF(D$7="","",INDEX('[1]第４表（月）'!$D$160:$U$300,MATCH($A23,'[1]第４表（月）'!$A$160:$A$300,0),'[1]第４表（月）'!D$6))</f>
        <v>102.8</v>
      </c>
      <c r="E23" s="33">
        <f>IF(E$7="","",INDEX('[1]第４表（月）'!$D$160:$U$300,MATCH($A23,'[1]第４表（月）'!$A$160:$A$300,0),'[1]第４表（月）'!E$6))</f>
        <v>88.9</v>
      </c>
      <c r="F23" s="33">
        <f>IF(F$7="","",INDEX('[1]第４表（月）'!$D$160:$U$300,MATCH($A23,'[1]第４表（月）'!$A$160:$A$300,0),'[1]第４表（月）'!F$6))</f>
        <v>105.2</v>
      </c>
      <c r="G23" s="33">
        <f>IF(G$7="","",INDEX('[1]第４表（月）'!$D$160:$U$300,MATCH($A23,'[1]第４表（月）'!$A$160:$A$300,0),'[1]第４表（月）'!G$6))</f>
        <v>102.4</v>
      </c>
      <c r="H23" s="33">
        <f>IF(H$7="","",INDEX('[1]第４表（月）'!$D$160:$U$300,MATCH($A23,'[1]第４表（月）'!$A$160:$A$300,0),'[1]第４表（月）'!H$6))</f>
        <v>83.8</v>
      </c>
      <c r="I23" s="33">
        <f>IF(I$7="","",INDEX('[1]第４表（月）'!$D$160:$U$300,MATCH($A23,'[1]第４表（月）'!$A$160:$A$300,0),'[1]第４表（月）'!I$6))</f>
        <v>108.1</v>
      </c>
      <c r="J23" s="33">
        <f>IF(J$7="","",INDEX('[1]第４表（月）'!$D$160:$U$300,MATCH($A23,'[1]第４表（月）'!$A$160:$A$300,0),'[1]第４表（月）'!J$6))</f>
        <v>105.2</v>
      </c>
      <c r="K23" s="33">
        <f>IF(K$7="","",INDEX('[1]第４表（月）'!$D$160:$U$300,MATCH($A23,'[1]第４表（月）'!$A$160:$A$300,0),'[1]第４表（月）'!K$6))</f>
        <v>100.7</v>
      </c>
      <c r="L23" s="33">
        <f>IF(L$7="","",INDEX('[1]第４表（月）'!$D$160:$U$300,MATCH($A23,'[1]第４表（月）'!$A$160:$A$300,0),'[1]第４表（月）'!L$6))</f>
        <v>91.2</v>
      </c>
      <c r="M23" s="33">
        <f>IF(M$7="","",INDEX('[1]第４表（月）'!$D$160:$U$300,MATCH($A23,'[1]第４表（月）'!$A$160:$A$300,0),'[1]第４表（月）'!M$6))</f>
        <v>121.8</v>
      </c>
      <c r="N23" s="33">
        <f>IF(N$7="","",INDEX('[1]第４表（月）'!$D$160:$U$300,MATCH($A23,'[1]第４表（月）'!$A$160:$A$300,0),'[1]第４表（月）'!N$6))</f>
        <v>117</v>
      </c>
      <c r="O23" s="33">
        <f>IF(O$7="","",INDEX('[1]第４表（月）'!$D$160:$U$300,MATCH($A23,'[1]第４表（月）'!$A$160:$A$300,0),'[1]第４表（月）'!O$6))</f>
        <v>92.2</v>
      </c>
      <c r="P23" s="33">
        <f>IF(P$7="","",INDEX('[1]第４表（月）'!$D$160:$U$300,MATCH($A23,'[1]第４表（月）'!$A$160:$A$300,0),'[1]第４表（月）'!P$6))</f>
        <v>111.1</v>
      </c>
      <c r="Q23" s="33">
        <f>IF(Q$7="","",INDEX('[1]第４表（月）'!$D$160:$U$300,MATCH($A23,'[1]第４表（月）'!$A$160:$A$300,0),'[1]第４表（月）'!Q$6))</f>
        <v>99.3</v>
      </c>
      <c r="R23" s="33">
        <f>IF(R$7="","",INDEX('[1]第４表（月）'!$D$160:$U$300,MATCH($A23,'[1]第４表（月）'!$A$160:$A$300,0),'[1]第４表（月）'!R$6))</f>
        <v>84</v>
      </c>
      <c r="S23" s="33">
        <f>IF(S$7="","",INDEX('[1]第４表（月）'!$D$160:$U$300,MATCH($A23,'[1]第４表（月）'!$A$160:$A$300,0),'[1]第４表（月）'!S$6))</f>
        <v>102.7</v>
      </c>
    </row>
    <row r="24" spans="1:20" ht="30" customHeight="1" x14ac:dyDescent="0.45">
      <c r="A24" s="30" t="str">
        <f>+[2]第１表!A24</f>
        <v>512</v>
      </c>
      <c r="B24" s="55" t="str">
        <f>[2]第１表!B24</f>
        <v/>
      </c>
      <c r="C24" s="297" t="str">
        <f>+[2]第１表!C24</f>
        <v>12月</v>
      </c>
      <c r="D24" s="33">
        <f>IF(D$7="","",INDEX('[1]第４表（月）'!$D$160:$U$300,MATCH($A24,'[1]第４表（月）'!$A$160:$A$300,0),'[1]第４表（月）'!D$6))</f>
        <v>102.8</v>
      </c>
      <c r="E24" s="33">
        <f>IF(E$7="","",INDEX('[1]第４表（月）'!$D$160:$U$300,MATCH($A24,'[1]第４表（月）'!$A$160:$A$300,0),'[1]第４表（月）'!E$6))</f>
        <v>89.3</v>
      </c>
      <c r="F24" s="33">
        <f>IF(F$7="","",INDEX('[1]第４表（月）'!$D$160:$U$300,MATCH($A24,'[1]第４表（月）'!$A$160:$A$300,0),'[1]第４表（月）'!F$6))</f>
        <v>104.3</v>
      </c>
      <c r="G24" s="33">
        <f>IF(G$7="","",INDEX('[1]第４表（月）'!$D$160:$U$300,MATCH($A24,'[1]第４表（月）'!$A$160:$A$300,0),'[1]第４表（月）'!G$6))</f>
        <v>100.9</v>
      </c>
      <c r="H24" s="33">
        <f>IF(H$7="","",INDEX('[1]第４表（月）'!$D$160:$U$300,MATCH($A24,'[1]第４表（月）'!$A$160:$A$300,0),'[1]第４表（月）'!H$6))</f>
        <v>83.3</v>
      </c>
      <c r="I24" s="33">
        <f>IF(I$7="","",INDEX('[1]第４表（月）'!$D$160:$U$300,MATCH($A24,'[1]第４表（月）'!$A$160:$A$300,0),'[1]第４表（月）'!I$6))</f>
        <v>108.1</v>
      </c>
      <c r="J24" s="33">
        <f>IF(J$7="","",INDEX('[1]第４表（月）'!$D$160:$U$300,MATCH($A24,'[1]第４表（月）'!$A$160:$A$300,0),'[1]第４表（月）'!J$6))</f>
        <v>104.7</v>
      </c>
      <c r="K24" s="33">
        <f>IF(K$7="","",INDEX('[1]第４表（月）'!$D$160:$U$300,MATCH($A24,'[1]第４表（月）'!$A$160:$A$300,0),'[1]第４表（月）'!K$6))</f>
        <v>99.5</v>
      </c>
      <c r="L24" s="33">
        <f>IF(L$7="","",INDEX('[1]第４表（月）'!$D$160:$U$300,MATCH($A24,'[1]第４表（月）'!$A$160:$A$300,0),'[1]第４表（月）'!L$6))</f>
        <v>87.4</v>
      </c>
      <c r="M24" s="33">
        <f>IF(M$7="","",INDEX('[1]第４表（月）'!$D$160:$U$300,MATCH($A24,'[1]第４表（月）'!$A$160:$A$300,0),'[1]第４表（月）'!M$6))</f>
        <v>121.8</v>
      </c>
      <c r="N24" s="33">
        <f>IF(N$7="","",INDEX('[1]第４表（月）'!$D$160:$U$300,MATCH($A24,'[1]第４表（月）'!$A$160:$A$300,0),'[1]第４表（月）'!N$6))</f>
        <v>119</v>
      </c>
      <c r="O24" s="33">
        <f>IF(O$7="","",INDEX('[1]第４表（月）'!$D$160:$U$300,MATCH($A24,'[1]第４表（月）'!$A$160:$A$300,0),'[1]第４表（月）'!O$6))</f>
        <v>91.7</v>
      </c>
      <c r="P24" s="33">
        <f>IF(P$7="","",INDEX('[1]第４表（月）'!$D$160:$U$300,MATCH($A24,'[1]第４表（月）'!$A$160:$A$300,0),'[1]第４表（月）'!P$6))</f>
        <v>111.6</v>
      </c>
      <c r="Q24" s="33">
        <f>IF(Q$7="","",INDEX('[1]第４表（月）'!$D$160:$U$300,MATCH($A24,'[1]第４表（月）'!$A$160:$A$300,0),'[1]第４表（月）'!Q$6))</f>
        <v>99.9</v>
      </c>
      <c r="R24" s="33">
        <f>IF(R$7="","",INDEX('[1]第４表（月）'!$D$160:$U$300,MATCH($A24,'[1]第４表（月）'!$A$160:$A$300,0),'[1]第４表（月）'!R$6))</f>
        <v>83.7</v>
      </c>
      <c r="S24" s="33">
        <f>IF(S$7="","",INDEX('[1]第４表（月）'!$D$160:$U$300,MATCH($A24,'[1]第４表（月）'!$A$160:$A$300,0),'[1]第４表（月）'!S$6))</f>
        <v>102.8</v>
      </c>
    </row>
    <row r="25" spans="1:20" ht="30" customHeight="1" x14ac:dyDescent="0.45">
      <c r="A25" s="30" t="str">
        <f>+[2]第１表!A25</f>
        <v>61</v>
      </c>
      <c r="B25" s="55" t="str">
        <f>[2]第１表!B25</f>
        <v>令和６年</v>
      </c>
      <c r="C25" s="297" t="str">
        <f>+[2]第１表!C25</f>
        <v>１月</v>
      </c>
      <c r="D25" s="33">
        <f>IF(D$7="","",INDEX('[1]第４表（月）'!$D$160:$U$300,MATCH($A25,'[1]第４表（月）'!$A$160:$A$300,0),'[1]第４表（月）'!D$6))</f>
        <v>102.7</v>
      </c>
      <c r="E25" s="33">
        <f>IF(E$7="","",INDEX('[1]第４表（月）'!$D$160:$U$300,MATCH($A25,'[1]第４表（月）'!$A$160:$A$300,0),'[1]第４表（月）'!E$6))</f>
        <v>88.9</v>
      </c>
      <c r="F25" s="33">
        <f>IF(F$7="","",INDEX('[1]第４表（月）'!$D$160:$U$300,MATCH($A25,'[1]第４表（月）'!$A$160:$A$300,0),'[1]第４表（月）'!F$6))</f>
        <v>104.7</v>
      </c>
      <c r="G25" s="33">
        <f>IF(G$7="","",INDEX('[1]第４表（月）'!$D$160:$U$300,MATCH($A25,'[1]第４表（月）'!$A$160:$A$300,0),'[1]第４表（月）'!G$6))</f>
        <v>139.80000000000001</v>
      </c>
      <c r="H25" s="33">
        <f>IF(H$7="","",INDEX('[1]第４表（月）'!$D$160:$U$300,MATCH($A25,'[1]第４表（月）'!$A$160:$A$300,0),'[1]第４表（月）'!H$6))</f>
        <v>85.6</v>
      </c>
      <c r="I25" s="33">
        <f>IF(I$7="","",INDEX('[1]第４表（月）'!$D$160:$U$300,MATCH($A25,'[1]第４表（月）'!$A$160:$A$300,0),'[1]第４表（月）'!I$6))</f>
        <v>103.2</v>
      </c>
      <c r="J25" s="33">
        <f>IF(J$7="","",INDEX('[1]第４表（月）'!$D$160:$U$300,MATCH($A25,'[1]第４表（月）'!$A$160:$A$300,0),'[1]第４表（月）'!J$6))</f>
        <v>105.4</v>
      </c>
      <c r="K25" s="33">
        <f>IF(K$7="","",INDEX('[1]第４表（月）'!$D$160:$U$300,MATCH($A25,'[1]第４表（月）'!$A$160:$A$300,0),'[1]第４表（月）'!K$6))</f>
        <v>99.5</v>
      </c>
      <c r="L25" s="33">
        <f>IF(L$7="","",INDEX('[1]第４表（月）'!$D$160:$U$300,MATCH($A25,'[1]第４表（月）'!$A$160:$A$300,0),'[1]第４表（月）'!L$6))</f>
        <v>88.4</v>
      </c>
      <c r="M25" s="33">
        <f>IF(M$7="","",INDEX('[1]第４表（月）'!$D$160:$U$300,MATCH($A25,'[1]第４表（月）'!$A$160:$A$300,0),'[1]第４表（月）'!M$6))</f>
        <v>123.6</v>
      </c>
      <c r="N25" s="33">
        <f>IF(N$7="","",INDEX('[1]第４表（月）'!$D$160:$U$300,MATCH($A25,'[1]第４表（月）'!$A$160:$A$300,0),'[1]第４表（月）'!N$6))</f>
        <v>118.5</v>
      </c>
      <c r="O25" s="33">
        <f>IF(O$7="","",INDEX('[1]第４表（月）'!$D$160:$U$300,MATCH($A25,'[1]第４表（月）'!$A$160:$A$300,0),'[1]第４表（月）'!O$6))</f>
        <v>90.4</v>
      </c>
      <c r="P25" s="33">
        <f>IF(P$7="","",INDEX('[1]第４表（月）'!$D$160:$U$300,MATCH($A25,'[1]第４表（月）'!$A$160:$A$300,0),'[1]第４表（月）'!P$6))</f>
        <v>110.5</v>
      </c>
      <c r="Q25" s="33">
        <f>IF(Q$7="","",INDEX('[1]第４表（月）'!$D$160:$U$300,MATCH($A25,'[1]第４表（月）'!$A$160:$A$300,0),'[1]第４表（月）'!Q$6))</f>
        <v>98.8</v>
      </c>
      <c r="R25" s="33">
        <f>IF(R$7="","",INDEX('[1]第４表（月）'!$D$160:$U$300,MATCH($A25,'[1]第４表（月）'!$A$160:$A$300,0),'[1]第４表（月）'!R$6))</f>
        <v>82.8</v>
      </c>
      <c r="S25" s="33">
        <f>IF(S$7="","",INDEX('[1]第４表（月）'!$D$160:$U$300,MATCH($A25,'[1]第４表（月）'!$A$160:$A$300,0),'[1]第４表（月）'!S$6))</f>
        <v>103.4</v>
      </c>
    </row>
    <row r="26" spans="1:20" ht="30" customHeight="1" x14ac:dyDescent="0.45">
      <c r="A26" s="30" t="str">
        <f>+[2]第１表!A26</f>
        <v>62</v>
      </c>
      <c r="B26" s="55" t="str">
        <f>[2]第１表!B26</f>
        <v/>
      </c>
      <c r="C26" s="297" t="str">
        <f>+[2]第１表!C26</f>
        <v>２月</v>
      </c>
      <c r="D26" s="33">
        <f>IF(D$7="","",INDEX('[1]第４表（月）'!$D$160:$U$300,MATCH($A26,'[1]第４表（月）'!$A$160:$A$300,0),'[1]第４表（月）'!D$6))</f>
        <v>102.6</v>
      </c>
      <c r="E26" s="33">
        <f>IF(E$7="","",INDEX('[1]第４表（月）'!$D$160:$U$300,MATCH($A26,'[1]第４表（月）'!$A$160:$A$300,0),'[1]第４表（月）'!E$6))</f>
        <v>89.6</v>
      </c>
      <c r="F26" s="33">
        <f>IF(F$7="","",INDEX('[1]第４表（月）'!$D$160:$U$300,MATCH($A26,'[1]第４表（月）'!$A$160:$A$300,0),'[1]第４表（月）'!F$6))</f>
        <v>104.1</v>
      </c>
      <c r="G26" s="33">
        <f>IF(G$7="","",INDEX('[1]第４表（月）'!$D$160:$U$300,MATCH($A26,'[1]第４表（月）'!$A$160:$A$300,0),'[1]第４表（月）'!G$6))</f>
        <v>139.19999999999999</v>
      </c>
      <c r="H26" s="33">
        <f>IF(H$7="","",INDEX('[1]第４表（月）'!$D$160:$U$300,MATCH($A26,'[1]第４表（月）'!$A$160:$A$300,0),'[1]第４表（月）'!H$6))</f>
        <v>84.9</v>
      </c>
      <c r="I26" s="33">
        <f>IF(I$7="","",INDEX('[1]第４表（月）'!$D$160:$U$300,MATCH($A26,'[1]第４表（月）'!$A$160:$A$300,0),'[1]第４表（月）'!I$6))</f>
        <v>103.7</v>
      </c>
      <c r="J26" s="33">
        <f>IF(J$7="","",INDEX('[1]第４表（月）'!$D$160:$U$300,MATCH($A26,'[1]第４表（月）'!$A$160:$A$300,0),'[1]第４表（月）'!J$6))</f>
        <v>104</v>
      </c>
      <c r="K26" s="33">
        <f>IF(K$7="","",INDEX('[1]第４表（月）'!$D$160:$U$300,MATCH($A26,'[1]第４表（月）'!$A$160:$A$300,0),'[1]第４表（月）'!K$6))</f>
        <v>99.5</v>
      </c>
      <c r="L26" s="33">
        <f>IF(L$7="","",INDEX('[1]第４表（月）'!$D$160:$U$300,MATCH($A26,'[1]第４表（月）'!$A$160:$A$300,0),'[1]第４表（月）'!L$6))</f>
        <v>89.4</v>
      </c>
      <c r="M26" s="33">
        <f>IF(M$7="","",INDEX('[1]第４表（月）'!$D$160:$U$300,MATCH($A26,'[1]第４表（月）'!$A$160:$A$300,0),'[1]第４表（月）'!M$6))</f>
        <v>125.4</v>
      </c>
      <c r="N26" s="33">
        <f>IF(N$7="","",INDEX('[1]第４表（月）'!$D$160:$U$300,MATCH($A26,'[1]第４表（月）'!$A$160:$A$300,0),'[1]第４表（月）'!N$6))</f>
        <v>120.7</v>
      </c>
      <c r="O26" s="33">
        <f>IF(O$7="","",INDEX('[1]第４表（月）'!$D$160:$U$300,MATCH($A26,'[1]第４表（月）'!$A$160:$A$300,0),'[1]第４表（月）'!O$6))</f>
        <v>90.9</v>
      </c>
      <c r="P26" s="33">
        <f>IF(P$7="","",INDEX('[1]第４表（月）'!$D$160:$U$300,MATCH($A26,'[1]第４表（月）'!$A$160:$A$300,0),'[1]第４表（月）'!P$6))</f>
        <v>110</v>
      </c>
      <c r="Q26" s="33">
        <f>IF(Q$7="","",INDEX('[1]第４表（月）'!$D$160:$U$300,MATCH($A26,'[1]第４表（月）'!$A$160:$A$300,0),'[1]第４表（月）'!Q$6))</f>
        <v>99.3</v>
      </c>
      <c r="R26" s="33">
        <f>IF(R$7="","",INDEX('[1]第４表（月）'!$D$160:$U$300,MATCH($A26,'[1]第４表（月）'!$A$160:$A$300,0),'[1]第４表（月）'!R$6))</f>
        <v>81.599999999999994</v>
      </c>
      <c r="S26" s="33">
        <f>IF(S$7="","",INDEX('[1]第４表（月）'!$D$160:$U$300,MATCH($A26,'[1]第４表（月）'!$A$160:$A$300,0),'[1]第４表（月）'!S$6))</f>
        <v>102.9</v>
      </c>
    </row>
    <row r="27" spans="1:20" ht="30" customHeight="1" x14ac:dyDescent="0.45">
      <c r="A27" s="30" t="str">
        <f>+[2]第１表!A27</f>
        <v>63</v>
      </c>
      <c r="B27" s="56" t="str">
        <f>[2]第１表!B27</f>
        <v/>
      </c>
      <c r="C27" s="35" t="str">
        <f>+[2]第１表!C27</f>
        <v>３月</v>
      </c>
      <c r="D27" s="36">
        <f>IF(D$7="","",INDEX('[1]第４表（月）'!$D$160:$U$300,MATCH($A27,'[1]第４表（月）'!$A$160:$A$300,0),'[1]第４表（月）'!D$6))</f>
        <v>101.7</v>
      </c>
      <c r="E27" s="36">
        <f>IF(E$7="","",INDEX('[1]第４表（月）'!$D$160:$U$300,MATCH($A27,'[1]第４表（月）'!$A$160:$A$300,0),'[1]第４表（月）'!E$6))</f>
        <v>88.8</v>
      </c>
      <c r="F27" s="36">
        <f>IF(F$7="","",INDEX('[1]第４表（月）'!$D$160:$U$300,MATCH($A27,'[1]第４表（月）'!$A$160:$A$300,0),'[1]第４表（月）'!F$6))</f>
        <v>102.5</v>
      </c>
      <c r="G27" s="36">
        <f>IF(G$7="","",INDEX('[1]第４表（月）'!$D$160:$U$300,MATCH($A27,'[1]第４表（月）'!$A$160:$A$300,0),'[1]第４表（月）'!G$6))</f>
        <v>139</v>
      </c>
      <c r="H27" s="36">
        <f>IF(H$7="","",INDEX('[1]第４表（月）'!$D$160:$U$300,MATCH($A27,'[1]第４表（月）'!$A$160:$A$300,0),'[1]第４表（月）'!H$6))</f>
        <v>85</v>
      </c>
      <c r="I27" s="36">
        <f>IF(I$7="","",INDEX('[1]第４表（月）'!$D$160:$U$300,MATCH($A27,'[1]第４表（月）'!$A$160:$A$300,0),'[1]第４表（月）'!I$6))</f>
        <v>105.3</v>
      </c>
      <c r="J27" s="36">
        <f>IF(J$7="","",INDEX('[1]第４表（月）'!$D$160:$U$300,MATCH($A27,'[1]第４表（月）'!$A$160:$A$300,0),'[1]第４表（月）'!J$6))</f>
        <v>103</v>
      </c>
      <c r="K27" s="36">
        <f>IF(K$7="","",INDEX('[1]第４表（月）'!$D$160:$U$300,MATCH($A27,'[1]第４表（月）'!$A$160:$A$300,0),'[1]第４表（月）'!K$6))</f>
        <v>99.8</v>
      </c>
      <c r="L27" s="36">
        <f>IF(L$7="","",INDEX('[1]第４表（月）'!$D$160:$U$300,MATCH($A27,'[1]第４表（月）'!$A$160:$A$300,0),'[1]第４表（月）'!L$6))</f>
        <v>92.7</v>
      </c>
      <c r="M27" s="36">
        <f>IF(M$7="","",INDEX('[1]第４表（月）'!$D$160:$U$300,MATCH($A27,'[1]第４表（月）'!$A$160:$A$300,0),'[1]第４表（月）'!M$6))</f>
        <v>124.3</v>
      </c>
      <c r="N27" s="36">
        <f>IF(N$7="","",INDEX('[1]第４表（月）'!$D$160:$U$300,MATCH($A27,'[1]第４表（月）'!$A$160:$A$300,0),'[1]第４表（月）'!N$6))</f>
        <v>118.4</v>
      </c>
      <c r="O27" s="36">
        <f>IF(O$7="","",INDEX('[1]第４表（月）'!$D$160:$U$300,MATCH($A27,'[1]第４表（月）'!$A$160:$A$300,0),'[1]第４表（月）'!O$6))</f>
        <v>91.6</v>
      </c>
      <c r="P27" s="36">
        <f>IF(P$7="","",INDEX('[1]第４表（月）'!$D$160:$U$300,MATCH($A27,'[1]第４表（月）'!$A$160:$A$300,0),'[1]第４表（月）'!P$6))</f>
        <v>103.2</v>
      </c>
      <c r="Q27" s="36">
        <f>IF(Q$7="","",INDEX('[1]第４表（月）'!$D$160:$U$300,MATCH($A27,'[1]第４表（月）'!$A$160:$A$300,0),'[1]第４表（月）'!Q$6))</f>
        <v>99.6</v>
      </c>
      <c r="R27" s="36">
        <f>IF(R$7="","",INDEX('[1]第４表（月）'!$D$160:$U$300,MATCH($A27,'[1]第４表（月）'!$A$160:$A$300,0),'[1]第４表（月）'!R$6))</f>
        <v>81</v>
      </c>
      <c r="S27" s="36">
        <f>IF(S$7="","",INDEX('[1]第４表（月）'!$D$160:$U$300,MATCH($A27,'[1]第４表（月）'!$A$160:$A$300,0),'[1]第４表（月）'!S$6))</f>
        <v>102.5</v>
      </c>
    </row>
    <row r="28" spans="1:20" ht="18" customHeight="1" x14ac:dyDescent="0.45">
      <c r="A28" s="11"/>
      <c r="B28" s="37"/>
      <c r="C28" s="37"/>
      <c r="D28" s="37"/>
      <c r="E28" s="37"/>
      <c r="F28" s="37"/>
      <c r="G28" s="37"/>
      <c r="H28" s="37"/>
      <c r="I28" s="37"/>
      <c r="J28" s="37"/>
      <c r="K28" s="37"/>
      <c r="L28" s="37"/>
      <c r="M28" s="37"/>
      <c r="N28" s="37"/>
      <c r="O28" s="37"/>
      <c r="P28" s="37"/>
      <c r="Q28" s="37"/>
      <c r="R28" s="37"/>
      <c r="S28" s="37"/>
    </row>
    <row r="29" spans="1:20" ht="6.6" customHeight="1" x14ac:dyDescent="0.45">
      <c r="A29" s="11"/>
      <c r="B29" s="37"/>
      <c r="C29" s="37"/>
      <c r="D29" s="37"/>
      <c r="E29" s="37"/>
      <c r="F29" s="37"/>
      <c r="G29" s="37"/>
      <c r="H29" s="37"/>
      <c r="I29" s="37"/>
      <c r="J29" s="37"/>
      <c r="K29" s="37"/>
      <c r="L29" s="37"/>
      <c r="M29" s="37"/>
      <c r="N29" s="37"/>
      <c r="O29" s="37"/>
      <c r="P29" s="37"/>
      <c r="Q29" s="37"/>
      <c r="R29" s="37"/>
      <c r="S29" s="37"/>
    </row>
    <row r="30" spans="1:20" ht="21" customHeight="1" x14ac:dyDescent="0.45">
      <c r="A30" s="11"/>
      <c r="B30" s="8"/>
      <c r="C30" s="8"/>
      <c r="D30" s="8"/>
      <c r="E30" s="8"/>
      <c r="F30" s="8"/>
      <c r="G30" s="8"/>
      <c r="H30" s="8"/>
      <c r="I30" s="8"/>
      <c r="J30" s="8"/>
      <c r="K30" s="8"/>
      <c r="L30" s="8"/>
      <c r="M30" s="8"/>
      <c r="N30" s="8"/>
      <c r="O30" s="8"/>
      <c r="P30" s="8"/>
      <c r="Q30" s="8"/>
      <c r="R30" s="8"/>
      <c r="S30" s="8"/>
    </row>
    <row r="31" spans="1:20" ht="21" customHeight="1" x14ac:dyDescent="0.45">
      <c r="A31" s="11"/>
      <c r="B31" s="7" t="s">
        <v>83</v>
      </c>
      <c r="C31" s="7"/>
      <c r="D31" s="8"/>
      <c r="E31" s="8"/>
      <c r="F31" s="8"/>
      <c r="G31" s="8"/>
      <c r="H31" s="8"/>
      <c r="I31" s="8"/>
      <c r="J31" s="8"/>
      <c r="K31" s="8"/>
      <c r="L31" s="8"/>
      <c r="M31" s="8"/>
      <c r="N31" s="8"/>
      <c r="P31" s="9"/>
      <c r="S31" s="61" t="str">
        <f>S4</f>
        <v>基準年：令和２年</v>
      </c>
      <c r="T31" s="62" t="str">
        <f>T4</f>
        <v>令和２年＝１００</v>
      </c>
    </row>
    <row r="32" spans="1:20" ht="23.4" customHeight="1" x14ac:dyDescent="0.45">
      <c r="A32" s="11"/>
      <c r="B32" s="12"/>
      <c r="C32" s="13"/>
      <c r="D32" s="318" t="s">
        <v>88</v>
      </c>
      <c r="E32" s="318"/>
      <c r="F32" s="318"/>
      <c r="G32" s="318"/>
      <c r="H32" s="318"/>
      <c r="I32" s="318"/>
      <c r="J32" s="318"/>
      <c r="K32" s="318"/>
      <c r="L32" s="318"/>
      <c r="M32" s="318"/>
      <c r="N32" s="318"/>
      <c r="O32" s="318"/>
      <c r="P32" s="318"/>
      <c r="Q32" s="318"/>
      <c r="R32" s="318"/>
      <c r="S32" s="318"/>
      <c r="T32" s="63"/>
    </row>
    <row r="33" spans="1:20" ht="13.95" customHeight="1" x14ac:dyDescent="0.45">
      <c r="A33" s="11"/>
      <c r="B33" s="17"/>
      <c r="C33" s="294"/>
      <c r="D33" s="318"/>
      <c r="E33" s="318"/>
      <c r="F33" s="318"/>
      <c r="G33" s="318"/>
      <c r="H33" s="318"/>
      <c r="I33" s="318"/>
      <c r="J33" s="318"/>
      <c r="K33" s="318"/>
      <c r="L33" s="318"/>
      <c r="M33" s="318"/>
      <c r="N33" s="318"/>
      <c r="O33" s="318"/>
      <c r="P33" s="318"/>
      <c r="Q33" s="318"/>
      <c r="R33" s="318"/>
      <c r="S33" s="318"/>
      <c r="T33" s="63"/>
    </row>
    <row r="34" spans="1:20" ht="52.5" customHeight="1" x14ac:dyDescent="0.45">
      <c r="A34" s="11"/>
      <c r="B34" s="39"/>
      <c r="C34" s="298"/>
      <c r="D34" s="20" t="str">
        <f>+D7</f>
        <v>調査産業計</v>
      </c>
      <c r="E34" s="20" t="str">
        <f t="shared" ref="E34:S34" si="0">+E7</f>
        <v>建設業</v>
      </c>
      <c r="F34" s="20" t="str">
        <f t="shared" si="0"/>
        <v>製造業</v>
      </c>
      <c r="G34" s="20" t="str">
        <f t="shared" si="0"/>
        <v>電気・ガス・熱供給・水道業</v>
      </c>
      <c r="H34" s="20" t="str">
        <f t="shared" si="0"/>
        <v>情報通信業</v>
      </c>
      <c r="I34" s="20" t="str">
        <f t="shared" si="0"/>
        <v>運輸業，郵便業</v>
      </c>
      <c r="J34" s="20" t="str">
        <f t="shared" si="0"/>
        <v>卸売業，小売業</v>
      </c>
      <c r="K34" s="20" t="str">
        <f t="shared" si="0"/>
        <v>金融業，保険業</v>
      </c>
      <c r="L34" s="20" t="str">
        <f t="shared" si="0"/>
        <v>不動産業，物品賃貸業</v>
      </c>
      <c r="M34" s="20" t="str">
        <f t="shared" si="0"/>
        <v>学術研究，専門・技術サービス業</v>
      </c>
      <c r="N34" s="20" t="str">
        <f t="shared" si="0"/>
        <v>宿泊業，飲食サービス業</v>
      </c>
      <c r="O34" s="20" t="str">
        <f t="shared" si="0"/>
        <v>生活関連サービス業，娯楽業</v>
      </c>
      <c r="P34" s="20" t="str">
        <f t="shared" si="0"/>
        <v>教育，学習支援業</v>
      </c>
      <c r="Q34" s="20" t="str">
        <f t="shared" si="0"/>
        <v>医療，福祉</v>
      </c>
      <c r="R34" s="20" t="str">
        <f t="shared" si="0"/>
        <v>複合サービス事業</v>
      </c>
      <c r="S34" s="20" t="str">
        <f t="shared" si="0"/>
        <v>サービス業（他に分類されないもの）</v>
      </c>
    </row>
    <row r="35" spans="1:20" ht="30" customHeight="1" x14ac:dyDescent="0.45">
      <c r="A35" s="40">
        <f>+[2]第１表!A35</f>
        <v>29</v>
      </c>
      <c r="B35" s="316" t="str">
        <f>+B8</f>
        <v>平成29年平均</v>
      </c>
      <c r="C35" s="317"/>
      <c r="D35" s="42">
        <f>IF(D$34="","",INDEX('[1]第４表（年）'!$Y$20:$AP$50,MATCH($A35,'[1]第４表（年）'!$X$20:$X$50,0),'[1]第４表（年）'!Y$6))</f>
        <v>94.9</v>
      </c>
      <c r="E35" s="24">
        <f>IF(E$34="","",INDEX('[1]第４表（年）'!$Y$20:$AP$50,MATCH($A35,'[1]第４表（年）'!$X$20:$X$50,0),'[1]第４表（年）'!Z$6))</f>
        <v>70.900000000000006</v>
      </c>
      <c r="F35" s="24">
        <f>IF(F$34="","",INDEX('[1]第４表（年）'!$Y$20:$AP$50,MATCH($A35,'[1]第４表（年）'!$X$20:$X$50,0),'[1]第４表（年）'!AA$6))</f>
        <v>90.8</v>
      </c>
      <c r="G35" s="24">
        <f>IF(G$34="","",INDEX('[1]第４表（年）'!$Y$20:$AP$50,MATCH($A35,'[1]第４表（年）'!$X$20:$X$50,0),'[1]第４表（年）'!AB$6))</f>
        <v>91.2</v>
      </c>
      <c r="H35" s="24">
        <f>IF(H$34="","",INDEX('[1]第４表（年）'!$Y$20:$AP$50,MATCH($A35,'[1]第４表（年）'!$X$20:$X$50,0),'[1]第４表（年）'!AC$6))</f>
        <v>79.599999999999994</v>
      </c>
      <c r="I35" s="24">
        <f>IF(I$34="","",INDEX('[1]第４表（年）'!$Y$20:$AP$50,MATCH($A35,'[1]第４表（年）'!$X$20:$X$50,0),'[1]第４表（年）'!AD$6))</f>
        <v>106.9</v>
      </c>
      <c r="J35" s="24">
        <f>IF(J$34="","",INDEX('[1]第４表（年）'!$Y$20:$AP$50,MATCH($A35,'[1]第４表（年）'!$X$20:$X$50,0),'[1]第４表（年）'!AE$6))</f>
        <v>108.3</v>
      </c>
      <c r="K35" s="24">
        <f>IF(K$34="","",INDEX('[1]第４表（年）'!$Y$20:$AP$50,MATCH($A35,'[1]第４表（年）'!$X$20:$X$50,0),'[1]第４表（年）'!AF$6))</f>
        <v>90.6</v>
      </c>
      <c r="L35" s="24">
        <f>IF(L$34="","",INDEX('[1]第４表（年）'!$Y$20:$AP$50,MATCH($A35,'[1]第４表（年）'!$X$20:$X$50,0),'[1]第４表（年）'!AG$6))</f>
        <v>87.2</v>
      </c>
      <c r="M35" s="24">
        <f>IF(M$34="","",INDEX('[1]第４表（年）'!$Y$20:$AP$50,MATCH($A35,'[1]第４表（年）'!$X$20:$X$50,0),'[1]第４表（年）'!AH$6))</f>
        <v>127.9</v>
      </c>
      <c r="N35" s="24">
        <f>IF(N$34="","",INDEX('[1]第４表（年）'!$Y$20:$AP$50,MATCH($A35,'[1]第４表（年）'!$X$20:$X$50,0),'[1]第４表（年）'!AI$6))</f>
        <v>73.7</v>
      </c>
      <c r="O35" s="24">
        <f>IF(O$34="","",INDEX('[1]第４表（年）'!$Y$20:$AP$50,MATCH($A35,'[1]第４表（年）'!$X$20:$X$50,0),'[1]第４表（年）'!AJ$6))</f>
        <v>97.4</v>
      </c>
      <c r="P35" s="24">
        <f>IF(P$34="","",INDEX('[1]第４表（年）'!$Y$20:$AP$50,MATCH($A35,'[1]第４表（年）'!$X$20:$X$50,0),'[1]第４表（年）'!AK$6))</f>
        <v>101.1</v>
      </c>
      <c r="Q35" s="24">
        <f>IF(Q$34="","",INDEX('[1]第４表（年）'!$Y$20:$AP$50,MATCH($A35,'[1]第４表（年）'!$X$20:$X$50,0),'[1]第４表（年）'!AL$6))</f>
        <v>97.8</v>
      </c>
      <c r="R35" s="24">
        <f>IF(R$34="","",INDEX('[1]第４表（年）'!$Y$20:$AP$50,MATCH($A35,'[1]第４表（年）'!$X$20:$X$50,0),'[1]第４表（年）'!AM$6))</f>
        <v>94.7</v>
      </c>
      <c r="S35" s="41">
        <f>IF(S$34="","",INDEX('[1]第４表（年）'!$Y$20:$AP$50,MATCH($A35,'[1]第４表（年）'!$X$20:$X$50,0),'[1]第４表（年）'!AN$6))</f>
        <v>90.5</v>
      </c>
    </row>
    <row r="36" spans="1:20" ht="30" customHeight="1" x14ac:dyDescent="0.45">
      <c r="A36" s="40">
        <f>+[2]第１表!A36</f>
        <v>30</v>
      </c>
      <c r="B36" s="50" t="str">
        <f>+[2]第１表!B36</f>
        <v>　　30</v>
      </c>
      <c r="C36" s="300"/>
      <c r="D36" s="42">
        <f>IF(D$34="","",INDEX('[1]第４表（年）'!$Y$20:$AP$50,MATCH($A36,'[1]第４表（年）'!$X$20:$X$50,0),'[1]第４表（年）'!Y$6))</f>
        <v>101.8</v>
      </c>
      <c r="E36" s="24">
        <f>IF(E$34="","",INDEX('[1]第４表（年）'!$Y$20:$AP$50,MATCH($A36,'[1]第４表（年）'!$X$20:$X$50,0),'[1]第４表（年）'!Z$6))</f>
        <v>88.8</v>
      </c>
      <c r="F36" s="24">
        <f>IF(F$34="","",INDEX('[1]第４表（年）'!$Y$20:$AP$50,MATCH($A36,'[1]第４表（年）'!$X$20:$X$50,0),'[1]第４表（年）'!AA$6))</f>
        <v>102.9</v>
      </c>
      <c r="G36" s="24">
        <f>IF(G$34="","",INDEX('[1]第４表（年）'!$Y$20:$AP$50,MATCH($A36,'[1]第４表（年）'!$X$20:$X$50,0),'[1]第４表（年）'!AB$6))</f>
        <v>74.2</v>
      </c>
      <c r="H36" s="24">
        <f>IF(H$34="","",INDEX('[1]第４表（年）'!$Y$20:$AP$50,MATCH($A36,'[1]第４表（年）'!$X$20:$X$50,0),'[1]第４表（年）'!AC$6))</f>
        <v>93.8</v>
      </c>
      <c r="I36" s="24">
        <f>IF(I$34="","",INDEX('[1]第４表（年）'!$Y$20:$AP$50,MATCH($A36,'[1]第４表（年）'!$X$20:$X$50,0),'[1]第４表（年）'!AD$6))</f>
        <v>103.2</v>
      </c>
      <c r="J36" s="24">
        <f>IF(J$34="","",INDEX('[1]第４表（年）'!$Y$20:$AP$50,MATCH($A36,'[1]第４表（年）'!$X$20:$X$50,0),'[1]第４表（年）'!AE$6))</f>
        <v>111.1</v>
      </c>
      <c r="K36" s="24">
        <f>IF(K$34="","",INDEX('[1]第４表（年）'!$Y$20:$AP$50,MATCH($A36,'[1]第４表（年）'!$X$20:$X$50,0),'[1]第４表（年）'!AF$6))</f>
        <v>113.6</v>
      </c>
      <c r="L36" s="24">
        <f>IF(L$34="","",INDEX('[1]第４表（年）'!$Y$20:$AP$50,MATCH($A36,'[1]第４表（年）'!$X$20:$X$50,0),'[1]第４表（年）'!AG$6))</f>
        <v>108.4</v>
      </c>
      <c r="M36" s="24">
        <f>IF(M$34="","",INDEX('[1]第４表（年）'!$Y$20:$AP$50,MATCH($A36,'[1]第４表（年）'!$X$20:$X$50,0),'[1]第４表（年）'!AH$6))</f>
        <v>146.5</v>
      </c>
      <c r="N36" s="24">
        <f>IF(N$34="","",INDEX('[1]第４表（年）'!$Y$20:$AP$50,MATCH($A36,'[1]第４表（年）'!$X$20:$X$50,0),'[1]第４表（年）'!AI$6))</f>
        <v>88.1</v>
      </c>
      <c r="O36" s="24">
        <f>IF(O$34="","",INDEX('[1]第４表（年）'!$Y$20:$AP$50,MATCH($A36,'[1]第４表（年）'!$X$20:$X$50,0),'[1]第４表（年）'!AJ$6))</f>
        <v>97.1</v>
      </c>
      <c r="P36" s="24">
        <f>IF(P$34="","",INDEX('[1]第４表（年）'!$Y$20:$AP$50,MATCH($A36,'[1]第４表（年）'!$X$20:$X$50,0),'[1]第４表（年）'!AK$6))</f>
        <v>102.8</v>
      </c>
      <c r="Q36" s="24">
        <f>IF(Q$34="","",INDEX('[1]第４表（年）'!$Y$20:$AP$50,MATCH($A36,'[1]第４表（年）'!$X$20:$X$50,0),'[1]第４表（年）'!AL$6))</f>
        <v>100.9</v>
      </c>
      <c r="R36" s="24">
        <f>IF(R$34="","",INDEX('[1]第４表（年）'!$Y$20:$AP$50,MATCH($A36,'[1]第４表（年）'!$X$20:$X$50,0),'[1]第４表（年）'!AM$6))</f>
        <v>86.5</v>
      </c>
      <c r="S36" s="41">
        <f>IF(S$34="","",INDEX('[1]第４表（年）'!$Y$20:$AP$50,MATCH($A36,'[1]第４表（年）'!$X$20:$X$50,0),'[1]第４表（年）'!AN$6))</f>
        <v>102.6</v>
      </c>
    </row>
    <row r="37" spans="1:20" ht="30" customHeight="1" x14ac:dyDescent="0.45">
      <c r="A37" s="40">
        <f>+[2]第１表!A37</f>
        <v>1</v>
      </c>
      <c r="B37" s="50" t="str">
        <f>+[2]第１表!B37</f>
        <v>令和元</v>
      </c>
      <c r="C37" s="300"/>
      <c r="D37" s="42">
        <f>IF(D$34="","",INDEX('[1]第４表（年）'!$Y$20:$AP$50,MATCH($A37,'[1]第４表（年）'!$X$20:$X$50,0),'[1]第４表（年）'!Y$6))</f>
        <v>104.5</v>
      </c>
      <c r="E37" s="24">
        <f>IF(E$34="","",INDEX('[1]第４表（年）'!$Y$20:$AP$50,MATCH($A37,'[1]第４表（年）'!$X$20:$X$50,0),'[1]第４表（年）'!Z$6))</f>
        <v>108.5</v>
      </c>
      <c r="F37" s="24">
        <f>IF(F$34="","",INDEX('[1]第４表（年）'!$Y$20:$AP$50,MATCH($A37,'[1]第４表（年）'!$X$20:$X$50,0),'[1]第４表（年）'!AA$6))</f>
        <v>107.8</v>
      </c>
      <c r="G37" s="24">
        <f>IF(G$34="","",INDEX('[1]第４表（年）'!$Y$20:$AP$50,MATCH($A37,'[1]第４表（年）'!$X$20:$X$50,0),'[1]第４表（年）'!AB$6))</f>
        <v>73</v>
      </c>
      <c r="H37" s="24">
        <f>IF(H$34="","",INDEX('[1]第４表（年）'!$Y$20:$AP$50,MATCH($A37,'[1]第４表（年）'!$X$20:$X$50,0),'[1]第４表（年）'!AC$6))</f>
        <v>90.8</v>
      </c>
      <c r="I37" s="24">
        <f>IF(I$34="","",INDEX('[1]第４表（年）'!$Y$20:$AP$50,MATCH($A37,'[1]第４表（年）'!$X$20:$X$50,0),'[1]第４表（年）'!AD$6))</f>
        <v>108</v>
      </c>
      <c r="J37" s="24">
        <f>IF(J$34="","",INDEX('[1]第４表（年）'!$Y$20:$AP$50,MATCH($A37,'[1]第４表（年）'!$X$20:$X$50,0),'[1]第４表（年）'!AE$6))</f>
        <v>112.4</v>
      </c>
      <c r="K37" s="24">
        <f>IF(K$34="","",INDEX('[1]第４表（年）'!$Y$20:$AP$50,MATCH($A37,'[1]第４表（年）'!$X$20:$X$50,0),'[1]第４表（年）'!AF$6))</f>
        <v>116.8</v>
      </c>
      <c r="L37" s="24">
        <f>IF(L$34="","",INDEX('[1]第４表（年）'!$Y$20:$AP$50,MATCH($A37,'[1]第４表（年）'!$X$20:$X$50,0),'[1]第４表（年）'!AG$6))</f>
        <v>116.8</v>
      </c>
      <c r="M37" s="24">
        <f>IF(M$34="","",INDEX('[1]第４表（年）'!$Y$20:$AP$50,MATCH($A37,'[1]第４表（年）'!$X$20:$X$50,0),'[1]第４表（年）'!AH$6))</f>
        <v>149</v>
      </c>
      <c r="N37" s="24">
        <f>IF(N$34="","",INDEX('[1]第４表（年）'!$Y$20:$AP$50,MATCH($A37,'[1]第４表（年）'!$X$20:$X$50,0),'[1]第４表（年）'!AI$6))</f>
        <v>84.7</v>
      </c>
      <c r="O37" s="24">
        <f>IF(O$34="","",INDEX('[1]第４表（年）'!$Y$20:$AP$50,MATCH($A37,'[1]第４表（年）'!$X$20:$X$50,0),'[1]第４表（年）'!AJ$6))</f>
        <v>103.8</v>
      </c>
      <c r="P37" s="24">
        <f>IF(P$34="","",INDEX('[1]第４表（年）'!$Y$20:$AP$50,MATCH($A37,'[1]第４表（年）'!$X$20:$X$50,0),'[1]第４表（年）'!AK$6))</f>
        <v>106.6</v>
      </c>
      <c r="Q37" s="24">
        <f>IF(Q$34="","",INDEX('[1]第４表（年）'!$Y$20:$AP$50,MATCH($A37,'[1]第４表（年）'!$X$20:$X$50,0),'[1]第４表（年）'!AL$6))</f>
        <v>101</v>
      </c>
      <c r="R37" s="24">
        <f>IF(R$34="","",INDEX('[1]第４表（年）'!$Y$20:$AP$50,MATCH($A37,'[1]第４表（年）'!$X$20:$X$50,0),'[1]第４表（年）'!AM$6))</f>
        <v>75.900000000000006</v>
      </c>
      <c r="S37" s="41">
        <f>IF(S$34="","",INDEX('[1]第４表（年）'!$Y$20:$AP$50,MATCH($A37,'[1]第４表（年）'!$X$20:$X$50,0),'[1]第４表（年）'!AN$6))</f>
        <v>105.6</v>
      </c>
    </row>
    <row r="38" spans="1:20" ht="30" customHeight="1" x14ac:dyDescent="0.45">
      <c r="A38" s="40">
        <f>+[2]第１表!A38</f>
        <v>2</v>
      </c>
      <c r="B38" s="50" t="str">
        <f>+[2]第１表!B38</f>
        <v>　　２</v>
      </c>
      <c r="C38" s="300"/>
      <c r="D38" s="42">
        <f>IF(D$34="","",INDEX('[1]第４表（年）'!$Y$20:$AP$50,MATCH($A38,'[1]第４表（年）'!$X$20:$X$50,0),'[1]第４表（年）'!Y$6))</f>
        <v>104.4</v>
      </c>
      <c r="E38" s="24">
        <f>IF(E$34="","",INDEX('[1]第４表（年）'!$Y$20:$AP$50,MATCH($A38,'[1]第４表（年）'!$X$20:$X$50,0),'[1]第４表（年）'!Z$6))</f>
        <v>99.1</v>
      </c>
      <c r="F38" s="24">
        <f>IF(F$34="","",INDEX('[1]第４表（年）'!$Y$20:$AP$50,MATCH($A38,'[1]第４表（年）'!$X$20:$X$50,0),'[1]第４表（年）'!AA$6))</f>
        <v>106.9</v>
      </c>
      <c r="G38" s="24">
        <f>IF(G$34="","",INDEX('[1]第４表（年）'!$Y$20:$AP$50,MATCH($A38,'[1]第４表（年）'!$X$20:$X$50,0),'[1]第４表（年）'!AB$6))</f>
        <v>67.099999999999994</v>
      </c>
      <c r="H38" s="24">
        <f>IF(H$34="","",INDEX('[1]第４表（年）'!$Y$20:$AP$50,MATCH($A38,'[1]第４表（年）'!$X$20:$X$50,0),'[1]第４表（年）'!AC$6))</f>
        <v>93.2</v>
      </c>
      <c r="I38" s="24">
        <f>IF(I$34="","",INDEX('[1]第４表（年）'!$Y$20:$AP$50,MATCH($A38,'[1]第４表（年）'!$X$20:$X$50,0),'[1]第４表（年）'!AD$6))</f>
        <v>107.3</v>
      </c>
      <c r="J38" s="24">
        <f>IF(J$34="","",INDEX('[1]第４表（年）'!$Y$20:$AP$50,MATCH($A38,'[1]第４表（年）'!$X$20:$X$50,0),'[1]第４表（年）'!AE$6))</f>
        <v>111.9</v>
      </c>
      <c r="K38" s="24">
        <f>IF(K$34="","",INDEX('[1]第４表（年）'!$Y$20:$AP$50,MATCH($A38,'[1]第４表（年）'!$X$20:$X$50,0),'[1]第４表（年）'!AF$6))</f>
        <v>120.7</v>
      </c>
      <c r="L38" s="24">
        <f>IF(L$34="","",INDEX('[1]第４表（年）'!$Y$20:$AP$50,MATCH($A38,'[1]第４表（年）'!$X$20:$X$50,0),'[1]第４表（年）'!AG$6))</f>
        <v>119.6</v>
      </c>
      <c r="M38" s="24">
        <f>IF(M$34="","",INDEX('[1]第４表（年）'!$Y$20:$AP$50,MATCH($A38,'[1]第４表（年）'!$X$20:$X$50,0),'[1]第４表（年）'!AH$6))</f>
        <v>150.6</v>
      </c>
      <c r="N38" s="24">
        <f>IF(N$34="","",INDEX('[1]第４表（年）'!$Y$20:$AP$50,MATCH($A38,'[1]第４表（年）'!$X$20:$X$50,0),'[1]第４表（年）'!AI$6))</f>
        <v>81.3</v>
      </c>
      <c r="O38" s="24">
        <f>IF(O$34="","",INDEX('[1]第４表（年）'!$Y$20:$AP$50,MATCH($A38,'[1]第４表（年）'!$X$20:$X$50,0),'[1]第４表（年）'!AJ$6))</f>
        <v>104.9</v>
      </c>
      <c r="P38" s="24">
        <f>IF(P$34="","",INDEX('[1]第４表（年）'!$Y$20:$AP$50,MATCH($A38,'[1]第４表（年）'!$X$20:$X$50,0),'[1]第４表（年）'!AK$6))</f>
        <v>110</v>
      </c>
      <c r="Q38" s="24">
        <f>IF(Q$34="","",INDEX('[1]第４表（年）'!$Y$20:$AP$50,MATCH($A38,'[1]第４表（年）'!$X$20:$X$50,0),'[1]第４表（年）'!AL$6))</f>
        <v>99.4</v>
      </c>
      <c r="R38" s="24">
        <f>IF(R$34="","",INDEX('[1]第４表（年）'!$Y$20:$AP$50,MATCH($A38,'[1]第４表（年）'!$X$20:$X$50,0),'[1]第４表（年）'!AM$6))</f>
        <v>75.2</v>
      </c>
      <c r="S38" s="41">
        <f>IF(S$34="","",INDEX('[1]第４表（年）'!$Y$20:$AP$50,MATCH($A38,'[1]第４表（年）'!$X$20:$X$50,0),'[1]第４表（年）'!AN$6))</f>
        <v>113.7</v>
      </c>
    </row>
    <row r="39" spans="1:20" ht="30" customHeight="1" x14ac:dyDescent="0.45">
      <c r="A39" s="40">
        <f>+[2]第１表!A39</f>
        <v>3</v>
      </c>
      <c r="B39" s="50" t="str">
        <f>+[2]第１表!B39</f>
        <v>　　３</v>
      </c>
      <c r="C39" s="300"/>
      <c r="D39" s="42">
        <f>IF(D$34="","",INDEX('[1]第４表（年）'!$Y$20:$AP$50,MATCH($A39,'[1]第４表（年）'!$X$20:$X$50,0),'[1]第４表（年）'!Y$6))</f>
        <v>101.7</v>
      </c>
      <c r="E39" s="24">
        <f>IF(E$34="","",INDEX('[1]第４表（年）'!$Y$20:$AP$50,MATCH($A39,'[1]第４表（年）'!$X$20:$X$50,0),'[1]第４表（年）'!Z$6))</f>
        <v>82.8</v>
      </c>
      <c r="F39" s="24">
        <f>IF(F$34="","",INDEX('[1]第４表（年）'!$Y$20:$AP$50,MATCH($A39,'[1]第４表（年）'!$X$20:$X$50,0),'[1]第４表（年）'!AA$6))</f>
        <v>102</v>
      </c>
      <c r="G39" s="24">
        <f>IF(G$34="","",INDEX('[1]第４表（年）'!$Y$20:$AP$50,MATCH($A39,'[1]第４表（年）'!$X$20:$X$50,0),'[1]第４表（年）'!AB$6))</f>
        <v>55.9</v>
      </c>
      <c r="H39" s="24">
        <f>IF(H$34="","",INDEX('[1]第４表（年）'!$Y$20:$AP$50,MATCH($A39,'[1]第４表（年）'!$X$20:$X$50,0),'[1]第４表（年）'!AC$6))</f>
        <v>98.7</v>
      </c>
      <c r="I39" s="24">
        <f>IF(I$34="","",INDEX('[1]第４表（年）'!$Y$20:$AP$50,MATCH($A39,'[1]第４表（年）'!$X$20:$X$50,0),'[1]第４表（年）'!AD$6))</f>
        <v>110.5</v>
      </c>
      <c r="J39" s="24">
        <f>IF(J$34="","",INDEX('[1]第４表（年）'!$Y$20:$AP$50,MATCH($A39,'[1]第４表（年）'!$X$20:$X$50,0),'[1]第４表（年）'!AE$6))</f>
        <v>119.3</v>
      </c>
      <c r="K39" s="24">
        <f>IF(K$34="","",INDEX('[1]第４表（年）'!$Y$20:$AP$50,MATCH($A39,'[1]第４表（年）'!$X$20:$X$50,0),'[1]第４表（年）'!AF$6))</f>
        <v>120.8</v>
      </c>
      <c r="L39" s="24">
        <f>IF(L$34="","",INDEX('[1]第４表（年）'!$Y$20:$AP$50,MATCH($A39,'[1]第４表（年）'!$X$20:$X$50,0),'[1]第４表（年）'!AG$6))</f>
        <v>122</v>
      </c>
      <c r="M39" s="24">
        <f>IF(M$34="","",INDEX('[1]第４表（年）'!$Y$20:$AP$50,MATCH($A39,'[1]第４表（年）'!$X$20:$X$50,0),'[1]第４表（年）'!AH$6))</f>
        <v>159.4</v>
      </c>
      <c r="N39" s="24">
        <f>IF(N$34="","",INDEX('[1]第４表（年）'!$Y$20:$AP$50,MATCH($A39,'[1]第４表（年）'!$X$20:$X$50,0),'[1]第４表（年）'!AI$6))</f>
        <v>73.5</v>
      </c>
      <c r="O39" s="24">
        <f>IF(O$34="","",INDEX('[1]第４表（年）'!$Y$20:$AP$50,MATCH($A39,'[1]第４表（年）'!$X$20:$X$50,0),'[1]第４表（年）'!AJ$6))</f>
        <v>96.7</v>
      </c>
      <c r="P39" s="24">
        <f>IF(P$34="","",INDEX('[1]第４表（年）'!$Y$20:$AP$50,MATCH($A39,'[1]第４表（年）'!$X$20:$X$50,0),'[1]第４表（年）'!AK$6))</f>
        <v>116.7</v>
      </c>
      <c r="Q39" s="24">
        <f>IF(Q$34="","",INDEX('[1]第４表（年）'!$Y$20:$AP$50,MATCH($A39,'[1]第４表（年）'!$X$20:$X$50,0),'[1]第４表（年）'!AL$6))</f>
        <v>90.9</v>
      </c>
      <c r="R39" s="24">
        <f>IF(R$34="","",INDEX('[1]第４表（年）'!$Y$20:$AP$50,MATCH($A39,'[1]第４表（年）'!$X$20:$X$50,0),'[1]第４表（年）'!AM$6))</f>
        <v>70.400000000000006</v>
      </c>
      <c r="S39" s="41">
        <f>IF(S$34="","",INDEX('[1]第４表（年）'!$Y$20:$AP$50,MATCH($A39,'[1]第４表（年）'!$X$20:$X$50,0),'[1]第４表（年）'!AN$6))</f>
        <v>120.2</v>
      </c>
    </row>
    <row r="40" spans="1:20" ht="30" customHeight="1" x14ac:dyDescent="0.45">
      <c r="A40" s="40">
        <f>+[2]第１表!A40</f>
        <v>4</v>
      </c>
      <c r="B40" s="51" t="str">
        <f>+[2]第１表!B40</f>
        <v>　　４</v>
      </c>
      <c r="C40" s="300"/>
      <c r="D40" s="42">
        <f>IF(D$34="","",INDEX('[1]第４表（年）'!$Y$20:$AP$50,MATCH($A40,'[1]第４表（年）'!$X20:$X$50,0),'[1]第４表（年）'!Y$6))</f>
        <v>105</v>
      </c>
      <c r="E40" s="42">
        <f>IF(E$34="","",INDEX('[1]第４表（年）'!$Y$20:$AP$50,MATCH($A40,'[1]第４表（年）'!$X20:$X$50,0),'[1]第４表（年）'!Z$6))</f>
        <v>79.8</v>
      </c>
      <c r="F40" s="25">
        <f>IF(F$34="","",INDEX('[1]第４表（年）'!$Y$20:$AP$50,MATCH($A40,'[1]第４表（年）'!$X20:$X$50,0),'[1]第４表（年）'!AA$6))</f>
        <v>107.7</v>
      </c>
      <c r="G40" s="25">
        <f>IF(G$34="","",INDEX('[1]第４表（年）'!$Y$20:$AP$50,MATCH($A40,'[1]第４表（年）'!$X20:$X$50,0),'[1]第４表（年）'!AB$6))</f>
        <v>63</v>
      </c>
      <c r="H40" s="25">
        <f>IF(H$34="","",INDEX('[1]第４表（年）'!$Y$20:$AP$50,MATCH($A40,'[1]第４表（年）'!$X20:$X$50,0),'[1]第４表（年）'!AC$6))</f>
        <v>96.1</v>
      </c>
      <c r="I40" s="25">
        <f>IF(I$34="","",INDEX('[1]第４表（年）'!$Y$20:$AP$50,MATCH($A40,'[1]第４表（年）'!$X20:$X$50,0),'[1]第４表（年）'!AD$6))</f>
        <v>115.9</v>
      </c>
      <c r="J40" s="25">
        <f>IF(J$34="","",INDEX('[1]第４表（年）'!$Y$20:$AP$50,MATCH($A40,'[1]第４表（年）'!$X20:$X$50,0),'[1]第４表（年）'!AE$6))</f>
        <v>119.8</v>
      </c>
      <c r="K40" s="25">
        <f>IF(K$34="","",INDEX('[1]第４表（年）'!$Y$20:$AP$50,MATCH($A40,'[1]第４表（年）'!$X20:$X$50,0),'[1]第４表（年）'!AF$6))</f>
        <v>126.5</v>
      </c>
      <c r="L40" s="25">
        <f>IF(L$34="","",INDEX('[1]第４表（年）'!$Y$20:$AP$50,MATCH($A40,'[1]第４表（年）'!$X20:$X$50,0),'[1]第４表（年）'!AG$6))</f>
        <v>119.9</v>
      </c>
      <c r="M40" s="25">
        <f>IF(M$34="","",INDEX('[1]第４表（年）'!$Y$20:$AP$50,MATCH($A40,'[1]第４表（年）'!$X20:$X$50,0),'[1]第４表（年）'!AH$6))</f>
        <v>164.4</v>
      </c>
      <c r="N40" s="25">
        <f>IF(N$34="","",INDEX('[1]第４表（年）'!$Y$20:$AP$50,MATCH($A40,'[1]第４表（年）'!$X20:$X$50,0),'[1]第４表（年）'!AI$6))</f>
        <v>66.7</v>
      </c>
      <c r="O40" s="25">
        <f>IF(O$34="","",INDEX('[1]第４表（年）'!$Y$20:$AP$50,MATCH($A40,'[1]第４表（年）'!$X20:$X$50,0),'[1]第４表（年）'!AJ$6))</f>
        <v>99.7</v>
      </c>
      <c r="P40" s="25">
        <f>IF(P$34="","",INDEX('[1]第４表（年）'!$Y$20:$AP$50,MATCH($A40,'[1]第４表（年）'!$X20:$X$50,0),'[1]第４表（年）'!AK$6))</f>
        <v>119.9</v>
      </c>
      <c r="Q40" s="25">
        <f>IF(Q$34="","",INDEX('[1]第４表（年）'!$Y$20:$AP$50,MATCH($A40,'[1]第４表（年）'!$X20:$X$50,0),'[1]第４表（年）'!AL$6))</f>
        <v>99.1</v>
      </c>
      <c r="R40" s="25">
        <f>IF(R$34="","",INDEX('[1]第４表（年）'!$Y$20:$AP$50,MATCH($A40,'[1]第４表（年）'!$X20:$X$50,0),'[1]第４表（年）'!AM$6))</f>
        <v>67.3</v>
      </c>
      <c r="S40" s="25">
        <f>IF(S$34="","",INDEX('[1]第４表（年）'!$Y$20:$AP$50,MATCH($A40,'[1]第４表（年）'!$X20:$X$50,0),'[1]第４表（年）'!AN$6))</f>
        <v>117.4</v>
      </c>
    </row>
    <row r="41" spans="1:20" ht="30" customHeight="1" x14ac:dyDescent="0.45">
      <c r="A41" s="40">
        <f>+[2]第１表!A41</f>
        <v>5</v>
      </c>
      <c r="B41" s="52" t="str">
        <f>+[2]第１表!B41</f>
        <v>　　５</v>
      </c>
      <c r="C41" s="53"/>
      <c r="D41" s="43">
        <f>IF(D$34="","",INDEX('[1]第４表（年）'!$Y20:$AP$50,MATCH($A41,'[1]第４表（年）'!$X20:$X$50,0),'[1]第４表（年）'!Y$6))</f>
        <v>104.6</v>
      </c>
      <c r="E41" s="43">
        <f>IF(E$34="","",INDEX('[1]第４表（年）'!$Y20:$AP$50,MATCH($A41,'[1]第４表（年）'!$X20:$X$50,0),'[1]第４表（年）'!Z$6))</f>
        <v>83.9</v>
      </c>
      <c r="F41" s="43">
        <f>IF(F$34="","",INDEX('[1]第４表（年）'!$Y20:$AP$50,MATCH($A41,'[1]第４表（年）'!$X20:$X$50,0),'[1]第４表（年）'!AA$6))</f>
        <v>105.5</v>
      </c>
      <c r="G41" s="43">
        <f>IF(G$34="","",INDEX('[1]第４表（年）'!$Y20:$AP$50,MATCH($A41,'[1]第４表（年）'!$X20:$X$50,0),'[1]第４表（年）'!AB$6))</f>
        <v>62.2</v>
      </c>
      <c r="H41" s="43">
        <f>IF(H$34="","",INDEX('[1]第４表（年）'!$Y20:$AP$50,MATCH($A41,'[1]第４表（年）'!$X20:$X$50,0),'[1]第４表（年）'!AC$6))</f>
        <v>93.7</v>
      </c>
      <c r="I41" s="43">
        <f>IF(I$34="","",INDEX('[1]第４表（年）'!$Y20:$AP$50,MATCH($A41,'[1]第４表（年）'!$X20:$X$50,0),'[1]第４表（年）'!AD$6))</f>
        <v>109.9</v>
      </c>
      <c r="J41" s="43">
        <f>IF(J$34="","",INDEX('[1]第４表（年）'!$Y20:$AP$50,MATCH($A41,'[1]第４表（年）'!$X20:$X$50,0),'[1]第４表（年）'!AE$6))</f>
        <v>119.4</v>
      </c>
      <c r="K41" s="43" t="str">
        <f>IF(K$34="","",INDEX('[1]第４表（年）'!$Y20:$AP$50,MATCH($A41,'[1]第４表（年）'!$X20:$X$50,0),'[1]第４表（年）'!AF$6))</f>
        <v>x</v>
      </c>
      <c r="L41" s="43">
        <f>IF(L$34="","",INDEX('[1]第４表（年）'!$Y20:$AP$50,MATCH($A41,'[1]第４表（年）'!$X20:$X$50,0),'[1]第４表（年）'!AG$6))</f>
        <v>129.9</v>
      </c>
      <c r="M41" s="43">
        <f>IF(M$34="","",INDEX('[1]第４表（年）'!$Y20:$AP$50,MATCH($A41,'[1]第４表（年）'!$X20:$X$50,0),'[1]第４表（年）'!AH$6))</f>
        <v>167</v>
      </c>
      <c r="N41" s="43">
        <f>IF(N$34="","",INDEX('[1]第４表（年）'!$Y20:$AP$50,MATCH($A41,'[1]第４表（年）'!$X20:$X$50,0),'[1]第４表（年）'!AI$6))</f>
        <v>71</v>
      </c>
      <c r="O41" s="43">
        <f>IF(O$34="","",INDEX('[1]第４表（年）'!$Y20:$AP$50,MATCH($A41,'[1]第４表（年）'!$X20:$X$50,0),'[1]第４表（年）'!AJ$6))</f>
        <v>100</v>
      </c>
      <c r="P41" s="43">
        <f>IF(P$34="","",INDEX('[1]第４表（年）'!$Y20:$AP$50,MATCH($A41,'[1]第４表（年）'!$X20:$X$50,0),'[1]第４表（年）'!AK$6))</f>
        <v>124.9</v>
      </c>
      <c r="Q41" s="43">
        <f>IF(Q$34="","",INDEX('[1]第４表（年）'!$Y20:$AP$50,MATCH($A41,'[1]第４表（年）'!$X20:$X$50,0),'[1]第４表（年）'!AL$6))</f>
        <v>98.6</v>
      </c>
      <c r="R41" s="43">
        <f>IF(R$34="","",INDEX('[1]第４表（年）'!$Y20:$AP$50,MATCH($A41,'[1]第４表（年）'!$X20:$X$50,0),'[1]第４表（年）'!AM$6))</f>
        <v>67.400000000000006</v>
      </c>
      <c r="S41" s="29">
        <f>IF(S$34="","",INDEX('[1]第４表（年）'!$Y20:$AP$50,MATCH($A41,'[1]第４表（年）'!$X20:$X$50,0),'[1]第４表（年）'!AN$6))</f>
        <v>114.5</v>
      </c>
    </row>
    <row r="42" spans="1:20" ht="30" customHeight="1" x14ac:dyDescent="0.45">
      <c r="A42" s="40" t="str">
        <f>+[2]第１表!A42</f>
        <v>53</v>
      </c>
      <c r="B42" s="54" t="str">
        <f>[2]第１表!B42</f>
        <v>令和５年</v>
      </c>
      <c r="C42" s="301" t="str">
        <f>+[2]第１表!C42</f>
        <v>３月</v>
      </c>
      <c r="D42" s="45">
        <f>IF(D$34="","",INDEX('[1]第４表（月）'!$Y$160:$AP$300,MATCH($A42,'[1]第４表（月）'!$V$160:$V$300,0),'[1]第４表（月）'!Y$6))</f>
        <v>103.8</v>
      </c>
      <c r="E42" s="32">
        <f>IF(E$34="","",INDEX('[1]第４表（月）'!$Y$160:$AP$300,MATCH($A42,'[1]第４表（月）'!$V$160:$V$300,0),'[1]第４表（月）'!Z$6))</f>
        <v>81.7</v>
      </c>
      <c r="F42" s="32">
        <f>IF(F$34="","",INDEX('[1]第４表（月）'!$Y$160:$AP$300,MATCH($A42,'[1]第４表（月）'!$V$160:$V$300,0),'[1]第４表（月）'!AA$6))</f>
        <v>104.8</v>
      </c>
      <c r="G42" s="32">
        <f>IF(G$34="","",INDEX('[1]第４表（月）'!$Y$160:$AP$300,MATCH($A42,'[1]第４表（月）'!$V$160:$V$300,0),'[1]第４表（月）'!AB$6))</f>
        <v>58.7</v>
      </c>
      <c r="H42" s="32">
        <f>IF(H$34="","",INDEX('[1]第４表（月）'!$Y$160:$AP$300,MATCH($A42,'[1]第４表（月）'!$V$160:$V$300,0),'[1]第４表（月）'!AC$6))</f>
        <v>93.6</v>
      </c>
      <c r="I42" s="32">
        <f>IF(I$34="","",INDEX('[1]第４表（月）'!$Y$160:$AP$300,MATCH($A42,'[1]第４表（月）'!$V$160:$V$300,0),'[1]第４表（月）'!AD$6))</f>
        <v>112.9</v>
      </c>
      <c r="J42" s="32">
        <f>IF(J$34="","",INDEX('[1]第４表（月）'!$Y$160:$AP$300,MATCH($A42,'[1]第４表（月）'!$V$160:$V$300,0),'[1]第４表（月）'!AE$6))</f>
        <v>117.8</v>
      </c>
      <c r="K42" s="32">
        <f>IF(K$34="","",INDEX('[1]第４表（月）'!$Y$160:$AP$300,MATCH($A42,'[1]第４表（月）'!$V$160:$V$300,0),'[1]第４表（月）'!AF$6))</f>
        <v>132.69999999999999</v>
      </c>
      <c r="L42" s="32">
        <f>IF(L$34="","",INDEX('[1]第４表（月）'!$Y$160:$AP$300,MATCH($A42,'[1]第４表（月）'!$V$160:$V$300,0),'[1]第４表（月）'!AG$6))</f>
        <v>125.2</v>
      </c>
      <c r="M42" s="32">
        <f>IF(M$34="","",INDEX('[1]第４表（月）'!$Y$160:$AP$300,MATCH($A42,'[1]第４表（月）'!$V$160:$V$300,0),'[1]第４表（月）'!AH$6))</f>
        <v>164.2</v>
      </c>
      <c r="N42" s="32">
        <f>IF(N$34="","",INDEX('[1]第４表（月）'!$Y$160:$AP$300,MATCH($A42,'[1]第４表（月）'!$V$160:$V$300,0),'[1]第４表（月）'!AI$6))</f>
        <v>67.8</v>
      </c>
      <c r="O42" s="32">
        <f>IF(O$34="","",INDEX('[1]第４表（月）'!$Y$160:$AP$300,MATCH($A42,'[1]第４表（月）'!$V$160:$V$300,0),'[1]第４表（月）'!AJ$6))</f>
        <v>98.6</v>
      </c>
      <c r="P42" s="32">
        <f>IF(P$34="","",INDEX('[1]第４表（月）'!$Y$160:$AP$300,MATCH($A42,'[1]第４表（月）'!$V$160:$V$300,0),'[1]第４表（月）'!AK$6))</f>
        <v>121.6</v>
      </c>
      <c r="Q42" s="32">
        <f>IF(Q$34="","",INDEX('[1]第４表（月）'!$Y$160:$AP$300,MATCH($A42,'[1]第４表（月）'!$V$160:$V$300,0),'[1]第４表（月）'!AL$6))</f>
        <v>98.1</v>
      </c>
      <c r="R42" s="32">
        <f>IF(R$34="","",INDEX('[1]第４表（月）'!$Y$160:$AP$300,MATCH($A42,'[1]第４表（月）'!$V$160:$V$300,0),'[1]第４表（月）'!AM$6))</f>
        <v>66.099999999999994</v>
      </c>
      <c r="S42" s="32">
        <f>IF(S$34="","",INDEX('[1]第４表（月）'!$Y$160:$AP$300,MATCH($A42,'[1]第４表（月）'!$V$160:$V$300,0),'[1]第４表（月）'!AN$6))</f>
        <v>114</v>
      </c>
    </row>
    <row r="43" spans="1:20" ht="30" customHeight="1" x14ac:dyDescent="0.45">
      <c r="A43" s="40" t="str">
        <f>+[2]第１表!A43</f>
        <v>54</v>
      </c>
      <c r="B43" s="55" t="str">
        <f>[2]第１表!B43</f>
        <v/>
      </c>
      <c r="C43" s="297" t="str">
        <f>+[2]第１表!C43</f>
        <v>４月</v>
      </c>
      <c r="D43" s="33">
        <f>IF(D$34="","",INDEX('[1]第４表（月）'!$Y$160:$AP$300,MATCH($A43,'[1]第４表（月）'!$V$160:$V$300,0),'[1]第４表（月）'!Y$6))</f>
        <v>104.7</v>
      </c>
      <c r="E43" s="33">
        <f>IF(E$34="","",INDEX('[1]第４表（月）'!$Y$160:$AP$300,MATCH($A43,'[1]第４表（月）'!$V$160:$V$300,0),'[1]第４表（月）'!Z$6))</f>
        <v>83.4</v>
      </c>
      <c r="F43" s="33">
        <f>IF(F$34="","",INDEX('[1]第４表（月）'!$Y$160:$AP$300,MATCH($A43,'[1]第４表（月）'!$V$160:$V$300,0),'[1]第４表（月）'!AA$6))</f>
        <v>105.9</v>
      </c>
      <c r="G43" s="33">
        <f>IF(G$34="","",INDEX('[1]第４表（月）'!$Y$160:$AP$300,MATCH($A43,'[1]第４表（月）'!$V$160:$V$300,0),'[1]第４表（月）'!AB$6))</f>
        <v>64</v>
      </c>
      <c r="H43" s="33">
        <f>IF(H$34="","",INDEX('[1]第４表（月）'!$Y$160:$AP$300,MATCH($A43,'[1]第４表（月）'!$V$160:$V$300,0),'[1]第４表（月）'!AC$6))</f>
        <v>94.9</v>
      </c>
      <c r="I43" s="33">
        <f>IF(I$34="","",INDEX('[1]第４表（月）'!$Y$160:$AP$300,MATCH($A43,'[1]第４表（月）'!$V$160:$V$300,0),'[1]第４表（月）'!AD$6))</f>
        <v>110.8</v>
      </c>
      <c r="J43" s="33">
        <f>IF(J$34="","",INDEX('[1]第４表（月）'!$Y$160:$AP$300,MATCH($A43,'[1]第４表（月）'!$V$160:$V$300,0),'[1]第４表（月）'!AE$6))</f>
        <v>118.6</v>
      </c>
      <c r="K43" s="33">
        <f>IF(K$34="","",INDEX('[1]第４表（月）'!$Y$160:$AP$300,MATCH($A43,'[1]第４表（月）'!$V$160:$V$300,0),'[1]第４表（月）'!AF$6))</f>
        <v>114.9</v>
      </c>
      <c r="L43" s="33">
        <f>IF(L$34="","",INDEX('[1]第４表（月）'!$Y$160:$AP$300,MATCH($A43,'[1]第４表（月）'!$V$160:$V$300,0),'[1]第４表（月）'!AG$6))</f>
        <v>126.6</v>
      </c>
      <c r="M43" s="33">
        <f>IF(M$34="","",INDEX('[1]第４表（月）'!$Y$160:$AP$300,MATCH($A43,'[1]第４表（月）'!$V$160:$V$300,0),'[1]第４表（月）'!AH$6))</f>
        <v>168.2</v>
      </c>
      <c r="N43" s="33">
        <f>IF(N$34="","",INDEX('[1]第４表（月）'!$Y$160:$AP$300,MATCH($A43,'[1]第４表（月）'!$V$160:$V$300,0),'[1]第４表（月）'!AI$6))</f>
        <v>63.7</v>
      </c>
      <c r="O43" s="33">
        <f>IF(O$34="","",INDEX('[1]第４表（月）'!$Y$160:$AP$300,MATCH($A43,'[1]第４表（月）'!$V$160:$V$300,0),'[1]第４表（月）'!AJ$6))</f>
        <v>100.5</v>
      </c>
      <c r="P43" s="33">
        <f>IF(P$34="","",INDEX('[1]第４表（月）'!$Y$160:$AP$300,MATCH($A43,'[1]第４表（月）'!$V$160:$V$300,0),'[1]第４表（月）'!AK$6))</f>
        <v>124</v>
      </c>
      <c r="Q43" s="33">
        <f>IF(Q$34="","",INDEX('[1]第４表（月）'!$Y$160:$AP$300,MATCH($A43,'[1]第４表（月）'!$V$160:$V$300,0),'[1]第４表（月）'!AL$6))</f>
        <v>100.7</v>
      </c>
      <c r="R43" s="33">
        <f>IF(R$34="","",INDEX('[1]第４表（月）'!$Y$160:$AP$300,MATCH($A43,'[1]第４表（月）'!$V$160:$V$300,0),'[1]第４表（月）'!AM$6))</f>
        <v>67</v>
      </c>
      <c r="S43" s="33">
        <f>IF(S$34="","",INDEX('[1]第４表（月）'!$Y$160:$AP$300,MATCH($A43,'[1]第４表（月）'!$V$160:$V$300,0),'[1]第４表（月）'!AN$6))</f>
        <v>115.7</v>
      </c>
    </row>
    <row r="44" spans="1:20" ht="30" customHeight="1" x14ac:dyDescent="0.45">
      <c r="A44" s="40" t="str">
        <f>+[2]第１表!A44</f>
        <v>55</v>
      </c>
      <c r="B44" s="55" t="str">
        <f>[2]第１表!B44</f>
        <v/>
      </c>
      <c r="C44" s="297" t="str">
        <f>+[2]第１表!C44</f>
        <v>５月</v>
      </c>
      <c r="D44" s="33">
        <f>IF(D$34="","",INDEX('[1]第４表（月）'!$Y$160:$AP$300,MATCH($A44,'[1]第４表（月）'!$V$160:$V$300,0),'[1]第４表（月）'!Y$6))</f>
        <v>104.1</v>
      </c>
      <c r="E44" s="33">
        <f>IF(E$34="","",INDEX('[1]第４表（月）'!$Y$160:$AP$300,MATCH($A44,'[1]第４表（月）'!$V$160:$V$300,0),'[1]第４表（月）'!Z$6))</f>
        <v>84.3</v>
      </c>
      <c r="F44" s="33">
        <f>IF(F$34="","",INDEX('[1]第４表（月）'!$Y$160:$AP$300,MATCH($A44,'[1]第４表（月）'!$V$160:$V$300,0),'[1]第４表（月）'!AA$6))</f>
        <v>104.2</v>
      </c>
      <c r="G44" s="33">
        <f>IF(G$34="","",INDEX('[1]第４表（月）'!$Y$160:$AP$300,MATCH($A44,'[1]第４表（月）'!$V$160:$V$300,0),'[1]第４表（月）'!AB$6))</f>
        <v>63.9</v>
      </c>
      <c r="H44" s="33">
        <f>IF(H$34="","",INDEX('[1]第４表（月）'!$Y$160:$AP$300,MATCH($A44,'[1]第４表（月）'!$V$160:$V$300,0),'[1]第４表（月）'!AC$6))</f>
        <v>94.6</v>
      </c>
      <c r="I44" s="33">
        <f>IF(I$34="","",INDEX('[1]第４表（月）'!$Y$160:$AP$300,MATCH($A44,'[1]第４表（月）'!$V$160:$V$300,0),'[1]第４表（月）'!AD$6))</f>
        <v>110.3</v>
      </c>
      <c r="J44" s="33">
        <f>IF(J$34="","",INDEX('[1]第４表（月）'!$Y$160:$AP$300,MATCH($A44,'[1]第４表（月）'!$V$160:$V$300,0),'[1]第４表（月）'!AE$6))</f>
        <v>117.9</v>
      </c>
      <c r="K44" s="33">
        <f>IF(K$34="","",INDEX('[1]第４表（月）'!$Y$160:$AP$300,MATCH($A44,'[1]第４表（月）'!$V$160:$V$300,0),'[1]第４表（月）'!AF$6))</f>
        <v>114.9</v>
      </c>
      <c r="L44" s="33">
        <f>IF(L$34="","",INDEX('[1]第４表（月）'!$Y$160:$AP$300,MATCH($A44,'[1]第４表（月）'!$V$160:$V$300,0),'[1]第４表（月）'!AG$6))</f>
        <v>125.7</v>
      </c>
      <c r="M44" s="33">
        <f>IF(M$34="","",INDEX('[1]第４表（月）'!$Y$160:$AP$300,MATCH($A44,'[1]第４表（月）'!$V$160:$V$300,0),'[1]第４表（月）'!AH$6))</f>
        <v>169.2</v>
      </c>
      <c r="N44" s="33">
        <f>IF(N$34="","",INDEX('[1]第４表（月）'!$Y$160:$AP$300,MATCH($A44,'[1]第４表（月）'!$V$160:$V$300,0),'[1]第４表（月）'!AI$6))</f>
        <v>64.2</v>
      </c>
      <c r="O44" s="33">
        <f>IF(O$34="","",INDEX('[1]第４表（月）'!$Y$160:$AP$300,MATCH($A44,'[1]第４表（月）'!$V$160:$V$300,0),'[1]第４表（月）'!AJ$6))</f>
        <v>99.9</v>
      </c>
      <c r="P44" s="33">
        <f>IF(P$34="","",INDEX('[1]第４表（月）'!$Y$160:$AP$300,MATCH($A44,'[1]第４表（月）'!$V$160:$V$300,0),'[1]第４表（月）'!AK$6))</f>
        <v>125.1</v>
      </c>
      <c r="Q44" s="33">
        <f>IF(Q$34="","",INDEX('[1]第４表（月）'!$Y$160:$AP$300,MATCH($A44,'[1]第４表（月）'!$V$160:$V$300,0),'[1]第４表（月）'!AL$6))</f>
        <v>99.6</v>
      </c>
      <c r="R44" s="33">
        <f>IF(R$34="","",INDEX('[1]第４表（月）'!$Y$160:$AP$300,MATCH($A44,'[1]第４表（月）'!$V$160:$V$300,0),'[1]第４表（月）'!AM$6))</f>
        <v>68.900000000000006</v>
      </c>
      <c r="S44" s="33">
        <f>IF(S$34="","",INDEX('[1]第４表（月）'!$Y$160:$AP$300,MATCH($A44,'[1]第４表（月）'!$V$160:$V$300,0),'[1]第４表（月）'!AN$6))</f>
        <v>115.1</v>
      </c>
    </row>
    <row r="45" spans="1:20" ht="30" customHeight="1" x14ac:dyDescent="0.45">
      <c r="A45" s="40" t="str">
        <f>+[2]第１表!A45</f>
        <v>56</v>
      </c>
      <c r="B45" s="55" t="str">
        <f>[2]第１表!B45</f>
        <v/>
      </c>
      <c r="C45" s="297" t="str">
        <f>+[2]第１表!C45</f>
        <v>６月</v>
      </c>
      <c r="D45" s="33">
        <f>IF(D$34="","",INDEX('[1]第４表（月）'!$Y$160:$AP$300,MATCH($A45,'[1]第４表（月）'!$V$160:$V$300,0),'[1]第４表（月）'!Y$6))</f>
        <v>105.4</v>
      </c>
      <c r="E45" s="33">
        <f>IF(E$34="","",INDEX('[1]第４表（月）'!$Y$160:$AP$300,MATCH($A45,'[1]第４表（月）'!$V$160:$V$300,0),'[1]第４表（月）'!Z$6))</f>
        <v>84.3</v>
      </c>
      <c r="F45" s="33">
        <f>IF(F$34="","",INDEX('[1]第４表（月）'!$Y$160:$AP$300,MATCH($A45,'[1]第４表（月）'!$V$160:$V$300,0),'[1]第４表（月）'!AA$6))</f>
        <v>105</v>
      </c>
      <c r="G45" s="33">
        <f>IF(G$34="","",INDEX('[1]第４表（月）'!$Y$160:$AP$300,MATCH($A45,'[1]第４表（月）'!$V$160:$V$300,0),'[1]第４表（月）'!AB$6))</f>
        <v>63.7</v>
      </c>
      <c r="H45" s="33">
        <f>IF(H$34="","",INDEX('[1]第４表（月）'!$Y$160:$AP$300,MATCH($A45,'[1]第４表（月）'!$V$160:$V$300,0),'[1]第４表（月）'!AC$6))</f>
        <v>94.6</v>
      </c>
      <c r="I45" s="33">
        <f>IF(I$34="","",INDEX('[1]第４表（月）'!$Y$160:$AP$300,MATCH($A45,'[1]第４表（月）'!$V$160:$V$300,0),'[1]第４表（月）'!AD$6))</f>
        <v>110.5</v>
      </c>
      <c r="J45" s="33">
        <f>IF(J$34="","",INDEX('[1]第４表（月）'!$Y$160:$AP$300,MATCH($A45,'[1]第４表（月）'!$V$160:$V$300,0),'[1]第４表（月）'!AE$6))</f>
        <v>118.7</v>
      </c>
      <c r="K45" s="33">
        <f>IF(K$34="","",INDEX('[1]第４表（月）'!$Y$160:$AP$300,MATCH($A45,'[1]第４表（月）'!$V$160:$V$300,0),'[1]第４表（月）'!AF$6))</f>
        <v>134.80000000000001</v>
      </c>
      <c r="L45" s="33">
        <f>IF(L$34="","",INDEX('[1]第４表（月）'!$Y$160:$AP$300,MATCH($A45,'[1]第４表（月）'!$V$160:$V$300,0),'[1]第４表（月）'!AG$6))</f>
        <v>126.5</v>
      </c>
      <c r="M45" s="33">
        <f>IF(M$34="","",INDEX('[1]第４表（月）'!$Y$160:$AP$300,MATCH($A45,'[1]第４表（月）'!$V$160:$V$300,0),'[1]第４表（月）'!AH$6))</f>
        <v>168</v>
      </c>
      <c r="N45" s="33">
        <f>IF(N$34="","",INDEX('[1]第４表（月）'!$Y$160:$AP$300,MATCH($A45,'[1]第４表（月）'!$V$160:$V$300,0),'[1]第４表（月）'!AI$6))</f>
        <v>78.5</v>
      </c>
      <c r="O45" s="33">
        <f>IF(O$34="","",INDEX('[1]第４表（月）'!$Y$160:$AP$300,MATCH($A45,'[1]第４表（月）'!$V$160:$V$300,0),'[1]第４表（月）'!AJ$6))</f>
        <v>100.7</v>
      </c>
      <c r="P45" s="33">
        <f>IF(P$34="","",INDEX('[1]第４表（月）'!$Y$160:$AP$300,MATCH($A45,'[1]第４表（月）'!$V$160:$V$300,0),'[1]第４表（月）'!AK$6))</f>
        <v>126</v>
      </c>
      <c r="Q45" s="33">
        <f>IF(Q$34="","",INDEX('[1]第４表（月）'!$Y$160:$AP$300,MATCH($A45,'[1]第４表（月）'!$V$160:$V$300,0),'[1]第４表（月）'!AL$6))</f>
        <v>99.3</v>
      </c>
      <c r="R45" s="33">
        <f>IF(R$34="","",INDEX('[1]第４表（月）'!$Y$160:$AP$300,MATCH($A45,'[1]第４表（月）'!$V$160:$V$300,0),'[1]第４表（月）'!AM$6))</f>
        <v>67.8</v>
      </c>
      <c r="S45" s="33">
        <f>IF(S$34="","",INDEX('[1]第４表（月）'!$Y$160:$AP$300,MATCH($A45,'[1]第４表（月）'!$V$160:$V$300,0),'[1]第４表（月）'!AN$6))</f>
        <v>114.5</v>
      </c>
    </row>
    <row r="46" spans="1:20" ht="30" customHeight="1" x14ac:dyDescent="0.45">
      <c r="A46" s="40" t="str">
        <f>+[2]第１表!A46</f>
        <v>57</v>
      </c>
      <c r="B46" s="55" t="str">
        <f>[2]第１表!B46</f>
        <v/>
      </c>
      <c r="C46" s="297" t="str">
        <f>+[2]第１表!C46</f>
        <v>７月</v>
      </c>
      <c r="D46" s="33">
        <f>IF(D$34="","",INDEX('[1]第４表（月）'!$Y$160:$AP$300,MATCH($A46,'[1]第４表（月）'!$V$160:$V$300,0),'[1]第４表（月）'!Y$6))</f>
        <v>105.4</v>
      </c>
      <c r="E46" s="33">
        <f>IF(E$34="","",INDEX('[1]第４表（月）'!$Y$160:$AP$300,MATCH($A46,'[1]第４表（月）'!$V$160:$V$300,0),'[1]第４表（月）'!Z$6))</f>
        <v>84.4</v>
      </c>
      <c r="F46" s="33">
        <f>IF(F$34="","",INDEX('[1]第４表（月）'!$Y$160:$AP$300,MATCH($A46,'[1]第４表（月）'!$V$160:$V$300,0),'[1]第４表（月）'!AA$6))</f>
        <v>105</v>
      </c>
      <c r="G46" s="33">
        <f>IF(G$34="","",INDEX('[1]第４表（月）'!$Y$160:$AP$300,MATCH($A46,'[1]第４表（月）'!$V$160:$V$300,0),'[1]第４表（月）'!AB$6))</f>
        <v>61.9</v>
      </c>
      <c r="H46" s="33">
        <f>IF(H$34="","",INDEX('[1]第４表（月）'!$Y$160:$AP$300,MATCH($A46,'[1]第４表（月）'!$V$160:$V$300,0),'[1]第４表（月）'!AC$6))</f>
        <v>95</v>
      </c>
      <c r="I46" s="33">
        <f>IF(I$34="","",INDEX('[1]第４表（月）'!$Y$160:$AP$300,MATCH($A46,'[1]第４表（月）'!$V$160:$V$300,0),'[1]第４表（月）'!AD$6))</f>
        <v>110.7</v>
      </c>
      <c r="J46" s="33">
        <f>IF(J$34="","",INDEX('[1]第４表（月）'!$Y$160:$AP$300,MATCH($A46,'[1]第４表（月）'!$V$160:$V$300,0),'[1]第４表（月）'!AE$6))</f>
        <v>119.8</v>
      </c>
      <c r="K46" s="33">
        <f>IF(K$34="","",INDEX('[1]第４表（月）'!$Y$160:$AP$300,MATCH($A46,'[1]第４表（月）'!$V$160:$V$300,0),'[1]第４表（月）'!AF$6))</f>
        <v>114.9</v>
      </c>
      <c r="L46" s="33">
        <f>IF(L$34="","",INDEX('[1]第４表（月）'!$Y$160:$AP$300,MATCH($A46,'[1]第４表（月）'!$V$160:$V$300,0),'[1]第４表（月）'!AG$6))</f>
        <v>130.6</v>
      </c>
      <c r="M46" s="33">
        <f>IF(M$34="","",INDEX('[1]第４表（月）'!$Y$160:$AP$300,MATCH($A46,'[1]第４表（月）'!$V$160:$V$300,0),'[1]第４表（月）'!AH$6))</f>
        <v>167.6</v>
      </c>
      <c r="N46" s="33">
        <f>IF(N$34="","",INDEX('[1]第４表（月）'!$Y$160:$AP$300,MATCH($A46,'[1]第４表（月）'!$V$160:$V$300,0),'[1]第４表（月）'!AI$6))</f>
        <v>79.2</v>
      </c>
      <c r="O46" s="33">
        <f>IF(O$34="","",INDEX('[1]第４表（月）'!$Y$160:$AP$300,MATCH($A46,'[1]第４表（月）'!$V$160:$V$300,0),'[1]第４表（月）'!AJ$6))</f>
        <v>103.1</v>
      </c>
      <c r="P46" s="33">
        <f>IF(P$34="","",INDEX('[1]第４表（月）'!$Y$160:$AP$300,MATCH($A46,'[1]第４表（月）'!$V$160:$V$300,0),'[1]第４表（月）'!AK$6))</f>
        <v>125.4</v>
      </c>
      <c r="Q46" s="33">
        <f>IF(Q$34="","",INDEX('[1]第４表（月）'!$Y$160:$AP$300,MATCH($A46,'[1]第４表（月）'!$V$160:$V$300,0),'[1]第４表（月）'!AL$6))</f>
        <v>99.2</v>
      </c>
      <c r="R46" s="33">
        <f>IF(R$34="","",INDEX('[1]第４表（月）'!$Y$160:$AP$300,MATCH($A46,'[1]第４表（月）'!$V$160:$V$300,0),'[1]第４表（月）'!AM$6))</f>
        <v>67.400000000000006</v>
      </c>
      <c r="S46" s="33">
        <f>IF(S$34="","",INDEX('[1]第４表（月）'!$Y$160:$AP$300,MATCH($A46,'[1]第４表（月）'!$V$160:$V$300,0),'[1]第４表（月）'!AN$6))</f>
        <v>116</v>
      </c>
    </row>
    <row r="47" spans="1:20" ht="30" customHeight="1" x14ac:dyDescent="0.45">
      <c r="A47" s="40" t="str">
        <f>+[2]第１表!A47</f>
        <v>58</v>
      </c>
      <c r="B47" s="55" t="str">
        <f>[2]第１表!B47</f>
        <v/>
      </c>
      <c r="C47" s="297" t="str">
        <f>+[2]第１表!C47</f>
        <v>８月</v>
      </c>
      <c r="D47" s="33">
        <f>IF(D$34="","",INDEX('[1]第４表（月）'!$Y$160:$AP$300,MATCH($A47,'[1]第４表（月）'!$V$160:$V$300,0),'[1]第４表（月）'!Y$6))</f>
        <v>104.5</v>
      </c>
      <c r="E47" s="33">
        <f>IF(E$34="","",INDEX('[1]第４表（月）'!$Y$160:$AP$300,MATCH($A47,'[1]第４表（月）'!$V$160:$V$300,0),'[1]第４表（月）'!Z$6))</f>
        <v>85</v>
      </c>
      <c r="F47" s="33">
        <f>IF(F$34="","",INDEX('[1]第４表（月）'!$Y$160:$AP$300,MATCH($A47,'[1]第４表（月）'!$V$160:$V$300,0),'[1]第４表（月）'!AA$6))</f>
        <v>104.7</v>
      </c>
      <c r="G47" s="33">
        <f>IF(G$34="","",INDEX('[1]第４表（月）'!$Y$160:$AP$300,MATCH($A47,'[1]第４表（月）'!$V$160:$V$300,0),'[1]第４表（月）'!AB$6))</f>
        <v>62.7</v>
      </c>
      <c r="H47" s="33">
        <f>IF(H$34="","",INDEX('[1]第４表（月）'!$Y$160:$AP$300,MATCH($A47,'[1]第４表（月）'!$V$160:$V$300,0),'[1]第４表（月）'!AC$6))</f>
        <v>93.3</v>
      </c>
      <c r="I47" s="33">
        <f>IF(I$34="","",INDEX('[1]第４表（月）'!$Y$160:$AP$300,MATCH($A47,'[1]第４表（月）'!$V$160:$V$300,0),'[1]第４表（月）'!AD$6))</f>
        <v>110</v>
      </c>
      <c r="J47" s="33">
        <f>IF(J$34="","",INDEX('[1]第４表（月）'!$Y$160:$AP$300,MATCH($A47,'[1]第４表（月）'!$V$160:$V$300,0),'[1]第４表（月）'!AE$6))</f>
        <v>121.8</v>
      </c>
      <c r="K47" s="33">
        <f>IF(K$34="","",INDEX('[1]第４表（月）'!$Y$160:$AP$300,MATCH($A47,'[1]第４表（月）'!$V$160:$V$300,0),'[1]第４表（月）'!AF$6))</f>
        <v>114.9</v>
      </c>
      <c r="L47" s="33">
        <f>IF(L$34="","",INDEX('[1]第４表（月）'!$Y$160:$AP$300,MATCH($A47,'[1]第４表（月）'!$V$160:$V$300,0),'[1]第４表（月）'!AG$6))</f>
        <v>131.80000000000001</v>
      </c>
      <c r="M47" s="33">
        <f>IF(M$34="","",INDEX('[1]第４表（月）'!$Y$160:$AP$300,MATCH($A47,'[1]第４表（月）'!$V$160:$V$300,0),'[1]第４表（月）'!AH$6))</f>
        <v>167.6</v>
      </c>
      <c r="N47" s="33">
        <f>IF(N$34="","",INDEX('[1]第４表（月）'!$Y$160:$AP$300,MATCH($A47,'[1]第４表（月）'!$V$160:$V$300,0),'[1]第４表（月）'!AI$6))</f>
        <v>68.5</v>
      </c>
      <c r="O47" s="33">
        <f>IF(O$34="","",INDEX('[1]第４表（月）'!$Y$160:$AP$300,MATCH($A47,'[1]第４表（月）'!$V$160:$V$300,0),'[1]第４表（月）'!AJ$6))</f>
        <v>102.8</v>
      </c>
      <c r="P47" s="33">
        <f>IF(P$34="","",INDEX('[1]第４表（月）'!$Y$160:$AP$300,MATCH($A47,'[1]第４表（月）'!$V$160:$V$300,0),'[1]第４表（月）'!AK$6))</f>
        <v>126</v>
      </c>
      <c r="Q47" s="33">
        <f>IF(Q$34="","",INDEX('[1]第４表（月）'!$Y$160:$AP$300,MATCH($A47,'[1]第４表（月）'!$V$160:$V$300,0),'[1]第４表（月）'!AL$6))</f>
        <v>98.2</v>
      </c>
      <c r="R47" s="33">
        <f>IF(R$34="","",INDEX('[1]第４表（月）'!$Y$160:$AP$300,MATCH($A47,'[1]第４表（月）'!$V$160:$V$300,0),'[1]第４表（月）'!AM$6))</f>
        <v>67</v>
      </c>
      <c r="S47" s="33">
        <f>IF(S$34="","",INDEX('[1]第４表（月）'!$Y$160:$AP$300,MATCH($A47,'[1]第４表（月）'!$V$160:$V$300,0),'[1]第４表（月）'!AN$6))</f>
        <v>114</v>
      </c>
    </row>
    <row r="48" spans="1:20" ht="30" customHeight="1" x14ac:dyDescent="0.45">
      <c r="A48" s="40" t="str">
        <f>+[2]第１表!A48</f>
        <v>59</v>
      </c>
      <c r="B48" s="55" t="str">
        <f>[2]第１表!B48</f>
        <v/>
      </c>
      <c r="C48" s="297" t="str">
        <f>+[2]第１表!C48</f>
        <v>９月</v>
      </c>
      <c r="D48" s="33">
        <f>IF(D$34="","",INDEX('[1]第４表（月）'!$Y$160:$AP$300,MATCH($A48,'[1]第４表（月）'!$V$160:$V$300,0),'[1]第４表（月）'!Y$6))</f>
        <v>104.3</v>
      </c>
      <c r="E48" s="33">
        <f>IF(E$34="","",INDEX('[1]第４表（月）'!$Y$160:$AP$300,MATCH($A48,'[1]第４表（月）'!$V$160:$V$300,0),'[1]第４表（月）'!Z$6))</f>
        <v>85</v>
      </c>
      <c r="F48" s="33">
        <f>IF(F$34="","",INDEX('[1]第４表（月）'!$Y$160:$AP$300,MATCH($A48,'[1]第４表（月）'!$V$160:$V$300,0),'[1]第４表（月）'!AA$6))</f>
        <v>104.5</v>
      </c>
      <c r="G48" s="33">
        <f>IF(G$34="","",INDEX('[1]第４表（月）'!$Y$160:$AP$300,MATCH($A48,'[1]第４表（月）'!$V$160:$V$300,0),'[1]第４表（月）'!AB$6))</f>
        <v>61.9</v>
      </c>
      <c r="H48" s="33">
        <f>IF(H$34="","",INDEX('[1]第４表（月）'!$Y$160:$AP$300,MATCH($A48,'[1]第４表（月）'!$V$160:$V$300,0),'[1]第４表（月）'!AC$6))</f>
        <v>93</v>
      </c>
      <c r="I48" s="33">
        <f>IF(I$34="","",INDEX('[1]第４表（月）'!$Y$160:$AP$300,MATCH($A48,'[1]第４表（月）'!$V$160:$V$300,0),'[1]第４表（月）'!AD$6))</f>
        <v>108.5</v>
      </c>
      <c r="J48" s="33">
        <f>IF(J$34="","",INDEX('[1]第４表（月）'!$Y$160:$AP$300,MATCH($A48,'[1]第４表（月）'!$V$160:$V$300,0),'[1]第４表（月）'!AE$6))</f>
        <v>120.2</v>
      </c>
      <c r="K48" s="33">
        <f>IF(K$34="","",INDEX('[1]第４表（月）'!$Y$160:$AP$300,MATCH($A48,'[1]第４表（月）'!$V$160:$V$300,0),'[1]第４表（月）'!AF$6))</f>
        <v>134.80000000000001</v>
      </c>
      <c r="L48" s="33">
        <f>IF(L$34="","",INDEX('[1]第４表（月）'!$Y$160:$AP$300,MATCH($A48,'[1]第４表（月）'!$V$160:$V$300,0),'[1]第４表（月）'!AG$6))</f>
        <v>136.5</v>
      </c>
      <c r="M48" s="33">
        <f>IF(M$34="","",INDEX('[1]第４表（月）'!$Y$160:$AP$300,MATCH($A48,'[1]第４表（月）'!$V$160:$V$300,0),'[1]第４表（月）'!AH$6))</f>
        <v>167.7</v>
      </c>
      <c r="N48" s="33">
        <f>IF(N$34="","",INDEX('[1]第４表（月）'!$Y$160:$AP$300,MATCH($A48,'[1]第４表（月）'!$V$160:$V$300,0),'[1]第４表（月）'!AI$6))</f>
        <v>69.5</v>
      </c>
      <c r="O48" s="33">
        <f>IF(O$34="","",INDEX('[1]第４表（月）'!$Y$160:$AP$300,MATCH($A48,'[1]第４表（月）'!$V$160:$V$300,0),'[1]第４表（月）'!AJ$6))</f>
        <v>98.3</v>
      </c>
      <c r="P48" s="33">
        <f>IF(P$34="","",INDEX('[1]第４表（月）'!$Y$160:$AP$300,MATCH($A48,'[1]第４表（月）'!$V$160:$V$300,0),'[1]第４表（月）'!AK$6))</f>
        <v>126.3</v>
      </c>
      <c r="Q48" s="33">
        <f>IF(Q$34="","",INDEX('[1]第４表（月）'!$Y$160:$AP$300,MATCH($A48,'[1]第４表（月）'!$V$160:$V$300,0),'[1]第４表（月）'!AL$6))</f>
        <v>97.9</v>
      </c>
      <c r="R48" s="33">
        <f>IF(R$34="","",INDEX('[1]第４表（月）'!$Y$160:$AP$300,MATCH($A48,'[1]第４表（月）'!$V$160:$V$300,0),'[1]第４表（月）'!AM$6))</f>
        <v>66.599999999999994</v>
      </c>
      <c r="S48" s="33">
        <f>IF(S$34="","",INDEX('[1]第４表（月）'!$Y$160:$AP$300,MATCH($A48,'[1]第４表（月）'!$V$160:$V$300,0),'[1]第４表（月）'!AN$6))</f>
        <v>113.6</v>
      </c>
    </row>
    <row r="49" spans="1:19" ht="30" customHeight="1" x14ac:dyDescent="0.45">
      <c r="A49" s="40" t="str">
        <f>+[2]第１表!A49</f>
        <v>510</v>
      </c>
      <c r="B49" s="55" t="str">
        <f>[2]第１表!B49</f>
        <v/>
      </c>
      <c r="C49" s="297" t="str">
        <f>+[2]第１表!C49</f>
        <v>10月</v>
      </c>
      <c r="D49" s="33">
        <f>IF(D$34="","",INDEX('[1]第４表（月）'!$Y$160:$AP$300,MATCH($A49,'[1]第４表（月）'!$V$160:$V$300,0),'[1]第４表（月）'!Y$6))</f>
        <v>105.2</v>
      </c>
      <c r="E49" s="33">
        <f>IF(E$34="","",INDEX('[1]第４表（月）'!$Y$160:$AP$300,MATCH($A49,'[1]第４表（月）'!$V$160:$V$300,0),'[1]第４表（月）'!Z$6))</f>
        <v>85.7</v>
      </c>
      <c r="F49" s="33">
        <f>IF(F$34="","",INDEX('[1]第４表（月）'!$Y$160:$AP$300,MATCH($A49,'[1]第４表（月）'!$V$160:$V$300,0),'[1]第４表（月）'!AA$6))</f>
        <v>105.1</v>
      </c>
      <c r="G49" s="33">
        <f>IF(G$34="","",INDEX('[1]第４表（月）'!$Y$160:$AP$300,MATCH($A49,'[1]第４表（月）'!$V$160:$V$300,0),'[1]第４表（月）'!AB$6))</f>
        <v>61.6</v>
      </c>
      <c r="H49" s="33">
        <f>IF(H$34="","",INDEX('[1]第４表（月）'!$Y$160:$AP$300,MATCH($A49,'[1]第４表（月）'!$V$160:$V$300,0),'[1]第４表（月）'!AC$6))</f>
        <v>92.3</v>
      </c>
      <c r="I49" s="33">
        <f>IF(I$34="","",INDEX('[1]第４表（月）'!$Y$160:$AP$300,MATCH($A49,'[1]第４表（月）'!$V$160:$V$300,0),'[1]第４表（月）'!AD$6))</f>
        <v>108</v>
      </c>
      <c r="J49" s="33">
        <f>IF(J$34="","",INDEX('[1]第４表（月）'!$Y$160:$AP$300,MATCH($A49,'[1]第４表（月）'!$V$160:$V$300,0),'[1]第４表（月）'!AE$6))</f>
        <v>119.8</v>
      </c>
      <c r="K49" s="33">
        <f>IF(K$34="","",INDEX('[1]第４表（月）'!$Y$160:$AP$300,MATCH($A49,'[1]第４表（月）'!$V$160:$V$300,0),'[1]第４表（月）'!AF$6))</f>
        <v>135.69999999999999</v>
      </c>
      <c r="L49" s="33">
        <f>IF(L$34="","",INDEX('[1]第４表（月）'!$Y$160:$AP$300,MATCH($A49,'[1]第４表（月）'!$V$160:$V$300,0),'[1]第４表（月）'!AG$6))</f>
        <v>136.6</v>
      </c>
      <c r="M49" s="33">
        <f>IF(M$34="","",INDEX('[1]第４表（月）'!$Y$160:$AP$300,MATCH($A49,'[1]第４表（月）'!$V$160:$V$300,0),'[1]第４表（月）'!AH$6))</f>
        <v>167.2</v>
      </c>
      <c r="N49" s="33">
        <f>IF(N$34="","",INDEX('[1]第４表（月）'!$Y$160:$AP$300,MATCH($A49,'[1]第４表（月）'!$V$160:$V$300,0),'[1]第４表（月）'!AI$6))</f>
        <v>81.7</v>
      </c>
      <c r="O49" s="33">
        <f>IF(O$34="","",INDEX('[1]第４表（月）'!$Y$160:$AP$300,MATCH($A49,'[1]第４表（月）'!$V$160:$V$300,0),'[1]第４表（月）'!AJ$6))</f>
        <v>98.7</v>
      </c>
      <c r="P49" s="33">
        <f>IF(P$34="","",INDEX('[1]第４表（月）'!$Y$160:$AP$300,MATCH($A49,'[1]第４表（月）'!$V$160:$V$300,0),'[1]第４表（月）'!AK$6))</f>
        <v>127</v>
      </c>
      <c r="Q49" s="33">
        <f>IF(Q$34="","",INDEX('[1]第４表（月）'!$Y$160:$AP$300,MATCH($A49,'[1]第４表（月）'!$V$160:$V$300,0),'[1]第４表（月）'!AL$6))</f>
        <v>97.7</v>
      </c>
      <c r="R49" s="33">
        <f>IF(R$34="","",INDEX('[1]第４表（月）'!$Y$160:$AP$300,MATCH($A49,'[1]第４表（月）'!$V$160:$V$300,0),'[1]第４表（月）'!AM$6))</f>
        <v>67.5</v>
      </c>
      <c r="S49" s="33">
        <f>IF(S$34="","",INDEX('[1]第４表（月）'!$Y$160:$AP$300,MATCH($A49,'[1]第４表（月）'!$V$160:$V$300,0),'[1]第４表（月）'!AN$6))</f>
        <v>113.8</v>
      </c>
    </row>
    <row r="50" spans="1:19" ht="30" customHeight="1" x14ac:dyDescent="0.45">
      <c r="A50" s="40" t="str">
        <f>+[2]第１表!A50</f>
        <v>511</v>
      </c>
      <c r="B50" s="55" t="str">
        <f>[2]第１表!B50</f>
        <v/>
      </c>
      <c r="C50" s="297" t="str">
        <f>+[2]第１表!C50</f>
        <v>11月</v>
      </c>
      <c r="D50" s="33">
        <f>IF(D$34="","",INDEX('[1]第４表（月）'!$Y$160:$AP$300,MATCH($A50,'[1]第４表（月）'!$V$160:$V$300,0),'[1]第４表（月）'!Y$6))</f>
        <v>105.3</v>
      </c>
      <c r="E50" s="33">
        <f>IF(E$34="","",INDEX('[1]第４表（月）'!$Y$160:$AP$300,MATCH($A50,'[1]第４表（月）'!$V$160:$V$300,0),'[1]第４表（月）'!Z$6))</f>
        <v>85</v>
      </c>
      <c r="F50" s="33">
        <f>IF(F$34="","",INDEX('[1]第４表（月）'!$Y$160:$AP$300,MATCH($A50,'[1]第４表（月）'!$V$160:$V$300,0),'[1]第４表（月）'!AA$6))</f>
        <v>108.2</v>
      </c>
      <c r="G50" s="33">
        <f>IF(G$34="","",INDEX('[1]第４表（月）'!$Y$160:$AP$300,MATCH($A50,'[1]第４表（月）'!$V$160:$V$300,0),'[1]第４表（月）'!AB$6))</f>
        <v>62.6</v>
      </c>
      <c r="H50" s="33">
        <f>IF(H$34="","",INDEX('[1]第４表（月）'!$Y$160:$AP$300,MATCH($A50,'[1]第４表（月）'!$V$160:$V$300,0),'[1]第４表（月）'!AC$6))</f>
        <v>93</v>
      </c>
      <c r="I50" s="33">
        <f>IF(I$34="","",INDEX('[1]第４表（月）'!$Y$160:$AP$300,MATCH($A50,'[1]第４表（月）'!$V$160:$V$300,0),'[1]第４表（月）'!AD$6))</f>
        <v>108.3</v>
      </c>
      <c r="J50" s="33">
        <f>IF(J$34="","",INDEX('[1]第４表（月）'!$Y$160:$AP$300,MATCH($A50,'[1]第４表（月）'!$V$160:$V$300,0),'[1]第４表（月）'!AE$6))</f>
        <v>120.7</v>
      </c>
      <c r="K50" s="33">
        <f>IF(K$34="","",INDEX('[1]第４表（月）'!$Y$160:$AP$300,MATCH($A50,'[1]第４表（月）'!$V$160:$V$300,0),'[1]第４表（月）'!AF$6))</f>
        <v>133.9</v>
      </c>
      <c r="L50" s="33">
        <f>IF(L$34="","",INDEX('[1]第４表（月）'!$Y$160:$AP$300,MATCH($A50,'[1]第４表（月）'!$V$160:$V$300,0),'[1]第４表（月）'!AG$6))</f>
        <v>138.80000000000001</v>
      </c>
      <c r="M50" s="33">
        <f>IF(M$34="","",INDEX('[1]第４表（月）'!$Y$160:$AP$300,MATCH($A50,'[1]第４表（月）'!$V$160:$V$300,0),'[1]第４表（月）'!AH$6))</f>
        <v>167.2</v>
      </c>
      <c r="N50" s="33">
        <f>IF(N$34="","",INDEX('[1]第４表（月）'!$Y$160:$AP$300,MATCH($A50,'[1]第４表（月）'!$V$160:$V$300,0),'[1]第４表（月）'!AI$6))</f>
        <v>71.599999999999994</v>
      </c>
      <c r="O50" s="33">
        <f>IF(O$34="","",INDEX('[1]第４表（月）'!$Y$160:$AP$300,MATCH($A50,'[1]第４表（月）'!$V$160:$V$300,0),'[1]第４表（月）'!AJ$6))</f>
        <v>99.3</v>
      </c>
      <c r="P50" s="33">
        <f>IF(P$34="","",INDEX('[1]第４表（月）'!$Y$160:$AP$300,MATCH($A50,'[1]第４表（月）'!$V$160:$V$300,0),'[1]第４表（月）'!AK$6))</f>
        <v>127.3</v>
      </c>
      <c r="Q50" s="33">
        <f>IF(Q$34="","",INDEX('[1]第４表（月）'!$Y$160:$AP$300,MATCH($A50,'[1]第４表（月）'!$V$160:$V$300,0),'[1]第４表（月）'!AL$6))</f>
        <v>97.9</v>
      </c>
      <c r="R50" s="33">
        <f>IF(R$34="","",INDEX('[1]第４表（月）'!$Y$160:$AP$300,MATCH($A50,'[1]第４表（月）'!$V$160:$V$300,0),'[1]第４表（月）'!AM$6))</f>
        <v>68.7</v>
      </c>
      <c r="S50" s="33">
        <f>IF(S$34="","",INDEX('[1]第４表（月）'!$Y$160:$AP$300,MATCH($A50,'[1]第４表（月）'!$V$160:$V$300,0),'[1]第４表（月）'!AN$6))</f>
        <v>113.6</v>
      </c>
    </row>
    <row r="51" spans="1:19" ht="30" customHeight="1" x14ac:dyDescent="0.45">
      <c r="A51" s="40" t="str">
        <f>+[2]第１表!A51</f>
        <v>512</v>
      </c>
      <c r="B51" s="55" t="str">
        <f>[2]第１表!B51</f>
        <v/>
      </c>
      <c r="C51" s="297" t="str">
        <f>+[2]第１表!C51</f>
        <v>12月</v>
      </c>
      <c r="D51" s="33">
        <f>IF(D$34="","",INDEX('[1]第４表（月）'!$Y$160:$AP$300,MATCH($A51,'[1]第４表（月）'!$V$160:$V$300,0),'[1]第４表（月）'!Y$6))</f>
        <v>104.8</v>
      </c>
      <c r="E51" s="33">
        <f>IF(E$34="","",INDEX('[1]第４表（月）'!$Y$160:$AP$300,MATCH($A51,'[1]第４表（月）'!$V$160:$V$300,0),'[1]第４表（月）'!Z$6))</f>
        <v>85</v>
      </c>
      <c r="F51" s="33">
        <f>IF(F$34="","",INDEX('[1]第４表（月）'!$Y$160:$AP$300,MATCH($A51,'[1]第４表（月）'!$V$160:$V$300,0),'[1]第４表（月）'!AA$6))</f>
        <v>107</v>
      </c>
      <c r="G51" s="33">
        <f>IF(G$34="","",INDEX('[1]第４表（月）'!$Y$160:$AP$300,MATCH($A51,'[1]第４表（月）'!$V$160:$V$300,0),'[1]第４表（月）'!AB$6))</f>
        <v>61.8</v>
      </c>
      <c r="H51" s="33">
        <f>IF(H$34="","",INDEX('[1]第４表（月）'!$Y$160:$AP$300,MATCH($A51,'[1]第４表（月）'!$V$160:$V$300,0),'[1]第４表（月）'!AC$6))</f>
        <v>92.3</v>
      </c>
      <c r="I51" s="33">
        <f>IF(I$34="","",INDEX('[1]第４表（月）'!$Y$160:$AP$300,MATCH($A51,'[1]第４表（月）'!$V$160:$V$300,0),'[1]第４表（月）'!AD$6))</f>
        <v>108.2</v>
      </c>
      <c r="J51" s="33">
        <f>IF(J$34="","",INDEX('[1]第４表（月）'!$Y$160:$AP$300,MATCH($A51,'[1]第４表（月）'!$V$160:$V$300,0),'[1]第４表（月）'!AE$6))</f>
        <v>119.2</v>
      </c>
      <c r="K51" s="33">
        <f>IF(K$34="","",INDEX('[1]第４表（月）'!$Y$160:$AP$300,MATCH($A51,'[1]第４表（月）'!$V$160:$V$300,0),'[1]第４表（月）'!AF$6))</f>
        <v>132.69999999999999</v>
      </c>
      <c r="L51" s="33">
        <f>IF(L$34="","",INDEX('[1]第４表（月）'!$Y$160:$AP$300,MATCH($A51,'[1]第４表（月）'!$V$160:$V$300,0),'[1]第４表（月）'!AG$6))</f>
        <v>134</v>
      </c>
      <c r="M51" s="33">
        <f>IF(M$34="","",INDEX('[1]第４表（月）'!$Y$160:$AP$300,MATCH($A51,'[1]第４表（月）'!$V$160:$V$300,0),'[1]第４表（月）'!AH$6))</f>
        <v>167.2</v>
      </c>
      <c r="N51" s="33">
        <f>IF(N$34="","",INDEX('[1]第４表（月）'!$Y$160:$AP$300,MATCH($A51,'[1]第４表（月）'!$V$160:$V$300,0),'[1]第４表（月）'!AI$6))</f>
        <v>73.099999999999994</v>
      </c>
      <c r="O51" s="33">
        <f>IF(O$34="","",INDEX('[1]第４表（月）'!$Y$160:$AP$300,MATCH($A51,'[1]第４表（月）'!$V$160:$V$300,0),'[1]第４表（月）'!AJ$6))</f>
        <v>99.5</v>
      </c>
      <c r="P51" s="33">
        <f>IF(P$34="","",INDEX('[1]第４表（月）'!$Y$160:$AP$300,MATCH($A51,'[1]第４表（月）'!$V$160:$V$300,0),'[1]第４表（月）'!AK$6))</f>
        <v>127</v>
      </c>
      <c r="Q51" s="33">
        <f>IF(Q$34="","",INDEX('[1]第４表（月）'!$Y$160:$AP$300,MATCH($A51,'[1]第４表（月）'!$V$160:$V$300,0),'[1]第４表（月）'!AL$6))</f>
        <v>97.5</v>
      </c>
      <c r="R51" s="33">
        <f>IF(R$34="","",INDEX('[1]第４表（月）'!$Y$160:$AP$300,MATCH($A51,'[1]第４表（月）'!$V$160:$V$300,0),'[1]第４表（月）'!AM$6))</f>
        <v>68.5</v>
      </c>
      <c r="S51" s="33">
        <f>IF(S$34="","",INDEX('[1]第４表（月）'!$Y$160:$AP$300,MATCH($A51,'[1]第４表（月）'!$V$160:$V$300,0),'[1]第４表（月）'!AN$6))</f>
        <v>113.3</v>
      </c>
    </row>
    <row r="52" spans="1:19" ht="30" customHeight="1" x14ac:dyDescent="0.45">
      <c r="A52" s="40" t="str">
        <f>+[2]第１表!A52</f>
        <v>61</v>
      </c>
      <c r="B52" s="55" t="str">
        <f>[2]第１表!B52</f>
        <v>令和６年</v>
      </c>
      <c r="C52" s="297" t="str">
        <f>+[2]第１表!C52</f>
        <v>１月</v>
      </c>
      <c r="D52" s="33">
        <f>IF(D$34="","",INDEX('[1]第４表（月）'!$Y$160:$AP$300,MATCH($A52,'[1]第４表（月）'!$V$160:$V$300,0),'[1]第４表（月）'!Y$6))</f>
        <v>104.4</v>
      </c>
      <c r="E52" s="33">
        <f>IF(E$34="","",INDEX('[1]第４表（月）'!$Y$160:$AP$300,MATCH($A52,'[1]第４表（月）'!$V$160:$V$300,0),'[1]第４表（月）'!Z$6))</f>
        <v>85.1</v>
      </c>
      <c r="F52" s="33">
        <f>IF(F$34="","",INDEX('[1]第４表（月）'!$Y$160:$AP$300,MATCH($A52,'[1]第４表（月）'!$V$160:$V$300,0),'[1]第４表（月）'!AA$6))</f>
        <v>106.5</v>
      </c>
      <c r="G52" s="33">
        <f>IF(G$34="","",INDEX('[1]第４表（月）'!$Y$160:$AP$300,MATCH($A52,'[1]第４表（月）'!$V$160:$V$300,0),'[1]第４表（月）'!AB$6))</f>
        <v>61.5</v>
      </c>
      <c r="H52" s="33">
        <f>IF(H$34="","",INDEX('[1]第４表（月）'!$Y$160:$AP$300,MATCH($A52,'[1]第４表（月）'!$V$160:$V$300,0),'[1]第４表（月）'!AC$6))</f>
        <v>92.5</v>
      </c>
      <c r="I52" s="33">
        <f>IF(I$34="","",INDEX('[1]第４表（月）'!$Y$160:$AP$300,MATCH($A52,'[1]第４表（月）'!$V$160:$V$300,0),'[1]第４表（月）'!AD$6))</f>
        <v>99.8</v>
      </c>
      <c r="J52" s="33">
        <f>IF(J$34="","",INDEX('[1]第４表（月）'!$Y$160:$AP$300,MATCH($A52,'[1]第４表（月）'!$V$160:$V$300,0),'[1]第４表（月）'!AE$6))</f>
        <v>120.8</v>
      </c>
      <c r="K52" s="33">
        <f>IF(K$34="","",INDEX('[1]第４表（月）'!$Y$160:$AP$300,MATCH($A52,'[1]第４表（月）'!$V$160:$V$300,0),'[1]第４表（月）'!AF$6))</f>
        <v>132.69999999999999</v>
      </c>
      <c r="L52" s="33">
        <f>IF(L$34="","",INDEX('[1]第４表（月）'!$Y$160:$AP$300,MATCH($A52,'[1]第４表（月）'!$V$160:$V$300,0),'[1]第４表（月）'!AG$6))</f>
        <v>132.69999999999999</v>
      </c>
      <c r="M52" s="33">
        <f>IF(M$34="","",INDEX('[1]第４表（月）'!$Y$160:$AP$300,MATCH($A52,'[1]第４表（月）'!$V$160:$V$300,0),'[1]第４表（月）'!AH$6))</f>
        <v>166.2</v>
      </c>
      <c r="N52" s="33">
        <f>IF(N$34="","",INDEX('[1]第４表（月）'!$Y$160:$AP$300,MATCH($A52,'[1]第４表（月）'!$V$160:$V$300,0),'[1]第４表（月）'!AI$6))</f>
        <v>74.900000000000006</v>
      </c>
      <c r="O52" s="33">
        <f>IF(O$34="","",INDEX('[1]第４表（月）'!$Y$160:$AP$300,MATCH($A52,'[1]第４表（月）'!$V$160:$V$300,0),'[1]第４表（月）'!AJ$6))</f>
        <v>99.3</v>
      </c>
      <c r="P52" s="33">
        <f>IF(P$34="","",INDEX('[1]第４表（月）'!$Y$160:$AP$300,MATCH($A52,'[1]第４表（月）'!$V$160:$V$300,0),'[1]第４表（月）'!AK$6))</f>
        <v>127.1</v>
      </c>
      <c r="Q52" s="33">
        <f>IF(Q$34="","",INDEX('[1]第４表（月）'!$Y$160:$AP$300,MATCH($A52,'[1]第４表（月）'!$V$160:$V$300,0),'[1]第４表（月）'!AL$6))</f>
        <v>95.9</v>
      </c>
      <c r="R52" s="33">
        <f>IF(R$34="","",INDEX('[1]第４表（月）'!$Y$160:$AP$300,MATCH($A52,'[1]第４表（月）'!$V$160:$V$300,0),'[1]第４表（月）'!AM$6))</f>
        <v>68.2</v>
      </c>
      <c r="S52" s="33">
        <f>IF(S$34="","",INDEX('[1]第４表（月）'!$Y$160:$AP$300,MATCH($A52,'[1]第４表（月）'!$V$160:$V$300,0),'[1]第４表（月）'!AN$6))</f>
        <v>114.5</v>
      </c>
    </row>
    <row r="53" spans="1:19" ht="30" customHeight="1" x14ac:dyDescent="0.45">
      <c r="A53" s="40" t="str">
        <f>+[2]第１表!A53</f>
        <v>62</v>
      </c>
      <c r="B53" s="55" t="str">
        <f>[2]第１表!B53</f>
        <v/>
      </c>
      <c r="C53" s="297" t="str">
        <f>+[2]第１表!C53</f>
        <v>２月</v>
      </c>
      <c r="D53" s="33">
        <f>IF(D$34="","",INDEX('[1]第４表（月）'!$Y$160:$AP$300,MATCH($A53,'[1]第４表（月）'!$V$160:$V$300,0),'[1]第４表（月）'!Y$6))</f>
        <v>104</v>
      </c>
      <c r="E53" s="33">
        <f>IF(E$34="","",INDEX('[1]第４表（月）'!$Y$160:$AP$300,MATCH($A53,'[1]第４表（月）'!$V$160:$V$300,0),'[1]第４表（月）'!Z$6))</f>
        <v>85.1</v>
      </c>
      <c r="F53" s="33">
        <f>IF(F$34="","",INDEX('[1]第４表（月）'!$Y$160:$AP$300,MATCH($A53,'[1]第４表（月）'!$V$160:$V$300,0),'[1]第４表（月）'!AA$6))</f>
        <v>105.7</v>
      </c>
      <c r="G53" s="33">
        <f>IF(G$34="","",INDEX('[1]第４表（月）'!$Y$160:$AP$300,MATCH($A53,'[1]第４表（月）'!$V$160:$V$300,0),'[1]第４表（月）'!AB$6))</f>
        <v>61.1</v>
      </c>
      <c r="H53" s="33">
        <f>IF(H$34="","",INDEX('[1]第４表（月）'!$Y$160:$AP$300,MATCH($A53,'[1]第４表（月）'!$V$160:$V$300,0),'[1]第４表（月）'!AC$6))</f>
        <v>92.3</v>
      </c>
      <c r="I53" s="33">
        <f>IF(I$34="","",INDEX('[1]第４表（月）'!$Y$160:$AP$300,MATCH($A53,'[1]第４表（月）'!$V$160:$V$300,0),'[1]第４表（月）'!AD$6))</f>
        <v>99.8</v>
      </c>
      <c r="J53" s="33">
        <f>IF(J$34="","",INDEX('[1]第４表（月）'!$Y$160:$AP$300,MATCH($A53,'[1]第４表（月）'!$V$160:$V$300,0),'[1]第４表（月）'!AE$6))</f>
        <v>120.1</v>
      </c>
      <c r="K53" s="33">
        <f>IF(K$34="","",INDEX('[1]第４表（月）'!$Y$160:$AP$300,MATCH($A53,'[1]第４表（月）'!$V$160:$V$300,0),'[1]第４表（月）'!AF$6))</f>
        <v>132.69999999999999</v>
      </c>
      <c r="L53" s="33">
        <f>IF(L$34="","",INDEX('[1]第４表（月）'!$Y$160:$AP$300,MATCH($A53,'[1]第４表（月）'!$V$160:$V$300,0),'[1]第４表（月）'!AG$6))</f>
        <v>130.30000000000001</v>
      </c>
      <c r="M53" s="33">
        <f>IF(M$34="","",INDEX('[1]第４表（月）'!$Y$160:$AP$300,MATCH($A53,'[1]第４表（月）'!$V$160:$V$300,0),'[1]第４表（月）'!AH$6))</f>
        <v>165.7</v>
      </c>
      <c r="N53" s="33">
        <f>IF(N$34="","",INDEX('[1]第４表（月）'!$Y$160:$AP$300,MATCH($A53,'[1]第４表（月）'!$V$160:$V$300,0),'[1]第４表（月）'!AI$6))</f>
        <v>74</v>
      </c>
      <c r="O53" s="33">
        <f>IF(O$34="","",INDEX('[1]第４表（月）'!$Y$160:$AP$300,MATCH($A53,'[1]第４表（月）'!$V$160:$V$300,0),'[1]第４表（月）'!AJ$6))</f>
        <v>99.6</v>
      </c>
      <c r="P53" s="33">
        <f>IF(P$34="","",INDEX('[1]第４表（月）'!$Y$160:$AP$300,MATCH($A53,'[1]第４表（月）'!$V$160:$V$300,0),'[1]第４表（月）'!AK$6))</f>
        <v>127.1</v>
      </c>
      <c r="Q53" s="33">
        <f>IF(Q$34="","",INDEX('[1]第４表（月）'!$Y$160:$AP$300,MATCH($A53,'[1]第４表（月）'!$V$160:$V$300,0),'[1]第４表（月）'!AL$6))</f>
        <v>95.5</v>
      </c>
      <c r="R53" s="33">
        <f>IF(R$34="","",INDEX('[1]第４表（月）'!$Y$160:$AP$300,MATCH($A53,'[1]第４表（月）'!$V$160:$V$300,0),'[1]第４表（月）'!AM$6))</f>
        <v>67.7</v>
      </c>
      <c r="S53" s="33">
        <f>IF(S$34="","",INDEX('[1]第４表（月）'!$Y$160:$AP$300,MATCH($A53,'[1]第４表（月）'!$V$160:$V$300,0),'[1]第４表（月）'!AN$6))</f>
        <v>114.3</v>
      </c>
    </row>
    <row r="54" spans="1:19" ht="30" customHeight="1" x14ac:dyDescent="0.45">
      <c r="A54" s="40" t="str">
        <f>+[2]第１表!A54</f>
        <v>63</v>
      </c>
      <c r="B54" s="56" t="str">
        <f>[2]第１表!B54</f>
        <v/>
      </c>
      <c r="C54" s="35" t="str">
        <f>+[2]第１表!C54</f>
        <v>３月</v>
      </c>
      <c r="D54" s="36">
        <f>IF(D$34="","",INDEX('[1]第４表（月）'!$Y$160:$AP$300,MATCH($A54,'[1]第４表（月）'!$V$160:$V$300,0),'[1]第４表（月）'!Y$6))</f>
        <v>102.9</v>
      </c>
      <c r="E54" s="36">
        <f>IF(E$34="","",INDEX('[1]第４表（月）'!$Y$160:$AP$300,MATCH($A54,'[1]第４表（月）'!$V$160:$V$300,0),'[1]第４表（月）'!Z$6))</f>
        <v>84.8</v>
      </c>
      <c r="F54" s="36">
        <f>IF(F$34="","",INDEX('[1]第４表（月）'!$Y$160:$AP$300,MATCH($A54,'[1]第４表（月）'!$V$160:$V$300,0),'[1]第４表（月）'!AA$6))</f>
        <v>103.8</v>
      </c>
      <c r="G54" s="36">
        <f>IF(G$34="","",INDEX('[1]第４表（月）'!$Y$160:$AP$300,MATCH($A54,'[1]第４表（月）'!$V$160:$V$300,0),'[1]第４表（月）'!AB$6))</f>
        <v>61</v>
      </c>
      <c r="H54" s="36">
        <f>IF(H$34="","",INDEX('[1]第４表（月）'!$Y$160:$AP$300,MATCH($A54,'[1]第４表（月）'!$V$160:$V$300,0),'[1]第４表（月）'!AC$6))</f>
        <v>91.8</v>
      </c>
      <c r="I54" s="36">
        <f>IF(I$34="","",INDEX('[1]第４表（月）'!$Y$160:$AP$300,MATCH($A54,'[1]第４表（月）'!$V$160:$V$300,0),'[1]第４表（月）'!AD$6))</f>
        <v>101.5</v>
      </c>
      <c r="J54" s="36">
        <f>IF(J$34="","",INDEX('[1]第４表（月）'!$Y$160:$AP$300,MATCH($A54,'[1]第４表（月）'!$V$160:$V$300,0),'[1]第４表（月）'!AE$6))</f>
        <v>119.6</v>
      </c>
      <c r="K54" s="36">
        <f>IF(K$34="","",INDEX('[1]第４表（月）'!$Y$160:$AP$300,MATCH($A54,'[1]第４表（月）'!$V$160:$V$300,0),'[1]第４表（月）'!AF$6))</f>
        <v>133.4</v>
      </c>
      <c r="L54" s="36">
        <f>IF(L$34="","",INDEX('[1]第４表（月）'!$Y$160:$AP$300,MATCH($A54,'[1]第４表（月）'!$V$160:$V$300,0),'[1]第４表（月）'!AG$6))</f>
        <v>135.6</v>
      </c>
      <c r="M54" s="36">
        <f>IF(M$34="","",INDEX('[1]第４表（月）'!$Y$160:$AP$300,MATCH($A54,'[1]第４表（月）'!$V$160:$V$300,0),'[1]第４表（月）'!AH$6))</f>
        <v>165.3</v>
      </c>
      <c r="N54" s="36">
        <f>IF(N$34="","",INDEX('[1]第４表（月）'!$Y$160:$AP$300,MATCH($A54,'[1]第４表（月）'!$V$160:$V$300,0),'[1]第４表（月）'!AI$6))</f>
        <v>71.900000000000006</v>
      </c>
      <c r="O54" s="36">
        <f>IF(O$34="","",INDEX('[1]第４表（月）'!$Y$160:$AP$300,MATCH($A54,'[1]第４表（月）'!$V$160:$V$300,0),'[1]第４表（月）'!AJ$6))</f>
        <v>99.9</v>
      </c>
      <c r="P54" s="36">
        <f>IF(P$34="","",INDEX('[1]第４表（月）'!$Y$160:$AP$300,MATCH($A54,'[1]第４表（月）'!$V$160:$V$300,0),'[1]第４表（月）'!AK$6))</f>
        <v>124.5</v>
      </c>
      <c r="Q54" s="36">
        <f>IF(Q$34="","",INDEX('[1]第４表（月）'!$Y$160:$AP$300,MATCH($A54,'[1]第４表（月）'!$V$160:$V$300,0),'[1]第４表（月）'!AL$6))</f>
        <v>94.1</v>
      </c>
      <c r="R54" s="36">
        <f>IF(R$34="","",INDEX('[1]第４表（月）'!$Y$160:$AP$300,MATCH($A54,'[1]第４表（月）'!$V$160:$V$300,0),'[1]第４表（月）'!AM$6))</f>
        <v>66.7</v>
      </c>
      <c r="S54" s="36">
        <f>IF(S$34="","",INDEX('[1]第４表（月）'!$Y$160:$AP$300,MATCH($A54,'[1]第４表（月）'!$V$160:$V$300,0),'[1]第４表（月）'!AN$6))</f>
        <v>113.6</v>
      </c>
    </row>
    <row r="55" spans="1:19" ht="26.4" customHeight="1" x14ac:dyDescent="0.45">
      <c r="A55" s="40"/>
      <c r="B55" s="67" t="s">
        <v>89</v>
      </c>
      <c r="C55" s="10"/>
      <c r="D55" s="68"/>
      <c r="E55" s="68"/>
      <c r="F55" s="68"/>
      <c r="G55" s="68"/>
      <c r="H55" s="68"/>
      <c r="I55" s="68"/>
      <c r="J55" s="68"/>
      <c r="K55" s="68"/>
      <c r="L55" s="68"/>
      <c r="M55" s="68"/>
      <c r="N55" s="68"/>
      <c r="O55" s="68"/>
      <c r="P55" s="68"/>
      <c r="Q55" s="68"/>
      <c r="R55" s="68"/>
      <c r="S55" s="68"/>
    </row>
    <row r="56" spans="1:19" ht="19.8" customHeight="1" x14ac:dyDescent="0.45">
      <c r="B56" s="69" t="s">
        <v>90</v>
      </c>
      <c r="H56" s="48"/>
    </row>
    <row r="57" spans="1:19" x14ac:dyDescent="0.45">
      <c r="G57" s="49"/>
      <c r="L57" s="49"/>
      <c r="P57" s="49"/>
    </row>
  </sheetData>
  <mergeCells count="6">
    <mergeCell ref="B35:C35"/>
    <mergeCell ref="B1:Q1"/>
    <mergeCell ref="D5:S6"/>
    <mergeCell ref="B6:C7"/>
    <mergeCell ref="B8:C8"/>
    <mergeCell ref="D32:S33"/>
  </mergeCells>
  <phoneticPr fontId="4"/>
  <printOptions horizontalCentered="1"/>
  <pageMargins left="0.78740157480314965" right="0.78740157480314965" top="0.78740157480314965" bottom="0.59055118110236227" header="0" footer="0.39370078740157483"/>
  <pageSetup paperSize="9" scale="45" orientation="portrait" blackAndWhite="1" cellComments="atEnd" useFirstPageNumber="1" r:id="rId1"/>
  <headerFooter scaleWithDoc="0">
    <oddFooter>&amp;C- 12 -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D1E2D-C58C-44FA-90CD-D1DF89DEE77F}">
  <sheetPr>
    <pageSetUpPr fitToPage="1"/>
  </sheetPr>
  <dimension ref="B1:L78"/>
  <sheetViews>
    <sheetView showGridLines="0" topLeftCell="A54" zoomScale="80" zoomScaleNormal="80" zoomScaleSheetLayoutView="70" workbookViewId="0">
      <selection activeCell="G83" sqref="G83"/>
    </sheetView>
  </sheetViews>
  <sheetFormatPr defaultColWidth="9.69921875" defaultRowHeight="14.4" x14ac:dyDescent="0.2"/>
  <cols>
    <col min="1" max="1" width="1.69921875" style="70" customWidth="1"/>
    <col min="2" max="2" width="2.69921875" style="70" customWidth="1"/>
    <col min="3" max="3" width="3.296875" style="70" customWidth="1"/>
    <col min="4" max="4" width="23.69921875" style="70" customWidth="1"/>
    <col min="5" max="10" width="15.296875" style="70" customWidth="1"/>
    <col min="11" max="11" width="1.69921875" style="70" customWidth="1"/>
    <col min="12" max="12" width="9.59765625" style="70" customWidth="1"/>
    <col min="13" max="16384" width="9.69921875" style="70"/>
  </cols>
  <sheetData>
    <row r="1" spans="2:12" ht="23.4" x14ac:dyDescent="0.3">
      <c r="E1" s="71"/>
      <c r="F1" s="71"/>
      <c r="G1" s="71"/>
      <c r="H1" s="71"/>
      <c r="I1" s="71"/>
      <c r="J1" s="71"/>
      <c r="K1" s="71"/>
      <c r="L1" s="72"/>
    </row>
    <row r="2" spans="2:12" ht="21" customHeight="1" x14ac:dyDescent="0.25">
      <c r="B2" s="73" t="s">
        <v>91</v>
      </c>
      <c r="C2" s="74"/>
      <c r="D2" s="74"/>
      <c r="E2" s="74"/>
      <c r="F2" s="75"/>
      <c r="G2" s="75"/>
      <c r="H2" s="75"/>
      <c r="I2" s="75"/>
      <c r="J2" s="76"/>
      <c r="K2" s="77"/>
      <c r="L2" s="78"/>
    </row>
    <row r="3" spans="2:12" ht="21" customHeight="1" x14ac:dyDescent="0.2">
      <c r="B3" s="76" t="str">
        <f>"　　　　パートタイム労働者数及びパートタイム労働者比率（"&amp;[1]設定!D8&amp;DBCS([1]設定!E8)&amp;"年"&amp;DBCS([1]設定!F8)&amp;"月）"</f>
        <v>　　　　パートタイム労働者数及びパートタイム労働者比率（令和６年３月）</v>
      </c>
      <c r="C3" s="74"/>
      <c r="D3" s="74"/>
      <c r="E3" s="74"/>
      <c r="F3" s="75"/>
      <c r="G3" s="75"/>
      <c r="H3" s="75"/>
      <c r="I3" s="75"/>
      <c r="J3" s="76"/>
      <c r="K3" s="77"/>
      <c r="L3" s="78"/>
    </row>
    <row r="4" spans="2:12" ht="10.5" customHeight="1" x14ac:dyDescent="0.2">
      <c r="D4" s="78"/>
      <c r="E4" s="79"/>
      <c r="F4" s="79"/>
      <c r="G4" s="79"/>
      <c r="H4" s="79"/>
      <c r="I4" s="79"/>
      <c r="J4" s="80"/>
      <c r="K4" s="77"/>
      <c r="L4" s="78"/>
    </row>
    <row r="5" spans="2:12" s="74" customFormat="1" ht="21" customHeight="1" x14ac:dyDescent="0.2">
      <c r="B5" s="81" t="s">
        <v>1</v>
      </c>
      <c r="F5" s="75"/>
      <c r="G5" s="75"/>
      <c r="H5" s="75"/>
      <c r="I5" s="82"/>
      <c r="J5" s="82" t="s">
        <v>2</v>
      </c>
      <c r="L5" s="83"/>
    </row>
    <row r="6" spans="2:12" s="74" customFormat="1" ht="15" customHeight="1" x14ac:dyDescent="0.2">
      <c r="B6" s="84"/>
      <c r="C6" s="85"/>
      <c r="D6" s="86"/>
      <c r="E6" s="87" t="s">
        <v>92</v>
      </c>
      <c r="F6" s="87" t="s">
        <v>93</v>
      </c>
      <c r="G6" s="88" t="s">
        <v>94</v>
      </c>
      <c r="H6" s="89" t="s">
        <v>95</v>
      </c>
      <c r="I6" s="90"/>
      <c r="J6" s="91"/>
      <c r="L6" s="92"/>
    </row>
    <row r="7" spans="2:12" s="74" customFormat="1" ht="15" customHeight="1" x14ac:dyDescent="0.2">
      <c r="B7" s="93"/>
      <c r="C7" s="94"/>
      <c r="D7" s="302" t="s">
        <v>3</v>
      </c>
      <c r="E7" s="95"/>
      <c r="F7" s="96"/>
      <c r="G7" s="95"/>
      <c r="H7" s="97"/>
      <c r="I7" s="98" t="s">
        <v>96</v>
      </c>
      <c r="J7" s="303" t="s">
        <v>4</v>
      </c>
      <c r="L7" s="92"/>
    </row>
    <row r="8" spans="2:12" s="74" customFormat="1" ht="15" customHeight="1" x14ac:dyDescent="0.2">
      <c r="B8" s="99"/>
      <c r="C8" s="100"/>
      <c r="D8" s="101"/>
      <c r="E8" s="102" t="s">
        <v>5</v>
      </c>
      <c r="F8" s="102" t="s">
        <v>5</v>
      </c>
      <c r="G8" s="102" t="s">
        <v>5</v>
      </c>
      <c r="H8" s="99" t="s">
        <v>5</v>
      </c>
      <c r="I8" s="103" t="s">
        <v>97</v>
      </c>
      <c r="J8" s="104" t="s">
        <v>6</v>
      </c>
      <c r="K8" s="83"/>
      <c r="L8" s="92"/>
    </row>
    <row r="9" spans="2:12" s="74" customFormat="1" ht="17.25" customHeight="1" x14ac:dyDescent="0.2">
      <c r="B9" s="105" t="str">
        <f>IF([1]設定!$B23="","",[1]設定!$B23)</f>
        <v>TL</v>
      </c>
      <c r="C9" s="106"/>
      <c r="D9" s="107" t="str">
        <f>IF([1]設定!$F23="","",[1]設定!$F23)</f>
        <v>調査産業計</v>
      </c>
      <c r="E9" s="108">
        <v>362650</v>
      </c>
      <c r="F9" s="108">
        <v>5766</v>
      </c>
      <c r="G9" s="108">
        <v>8525</v>
      </c>
      <c r="H9" s="108">
        <v>359891</v>
      </c>
      <c r="I9" s="108">
        <v>100077</v>
      </c>
      <c r="J9" s="109">
        <v>27.8</v>
      </c>
      <c r="K9" s="83"/>
      <c r="L9" s="92"/>
    </row>
    <row r="10" spans="2:12" s="74" customFormat="1" ht="17.25" customHeight="1" x14ac:dyDescent="0.2">
      <c r="B10" s="110" t="str">
        <f>IF([1]設定!$B24="","",[1]設定!$B24)</f>
        <v>D</v>
      </c>
      <c r="C10" s="304"/>
      <c r="D10" s="112" t="str">
        <f>IF([1]設定!$F24="","",[1]設定!$F24)</f>
        <v>建設業</v>
      </c>
      <c r="E10" s="108">
        <v>20789</v>
      </c>
      <c r="F10" s="108">
        <v>52</v>
      </c>
      <c r="G10" s="108">
        <v>232</v>
      </c>
      <c r="H10" s="108">
        <v>20609</v>
      </c>
      <c r="I10" s="108">
        <v>1201</v>
      </c>
      <c r="J10" s="113">
        <v>5.8</v>
      </c>
      <c r="K10" s="83"/>
    </row>
    <row r="11" spans="2:12" s="74" customFormat="1" ht="17.25" customHeight="1" x14ac:dyDescent="0.2">
      <c r="B11" s="110" t="str">
        <f>IF([1]設定!$B25="","",[1]設定!$B25)</f>
        <v>E</v>
      </c>
      <c r="C11" s="304"/>
      <c r="D11" s="112" t="str">
        <f>IF([1]設定!$F25="","",[1]設定!$F25)</f>
        <v>製造業</v>
      </c>
      <c r="E11" s="108">
        <v>50587</v>
      </c>
      <c r="F11" s="108">
        <v>388</v>
      </c>
      <c r="G11" s="108">
        <v>556</v>
      </c>
      <c r="H11" s="108">
        <v>50419</v>
      </c>
      <c r="I11" s="108">
        <v>6230</v>
      </c>
      <c r="J11" s="113">
        <v>12.4</v>
      </c>
      <c r="K11" s="83"/>
    </row>
    <row r="12" spans="2:12" s="74" customFormat="1" ht="17.25" customHeight="1" x14ac:dyDescent="0.2">
      <c r="B12" s="110" t="str">
        <f>IF([1]設定!$B26="","",[1]設定!$B26)</f>
        <v>F</v>
      </c>
      <c r="C12" s="304"/>
      <c r="D12" s="114" t="str">
        <f>IF([1]設定!$F26="","",[1]設定!$F26)</f>
        <v>電気・ガス・熱供給・水道業</v>
      </c>
      <c r="E12" s="108">
        <v>1974</v>
      </c>
      <c r="F12" s="108">
        <v>0</v>
      </c>
      <c r="G12" s="108">
        <v>3</v>
      </c>
      <c r="H12" s="108">
        <v>1971</v>
      </c>
      <c r="I12" s="108">
        <v>109</v>
      </c>
      <c r="J12" s="113">
        <v>5.5</v>
      </c>
      <c r="K12" s="83"/>
    </row>
    <row r="13" spans="2:12" s="74" customFormat="1" ht="17.25" customHeight="1" x14ac:dyDescent="0.2">
      <c r="B13" s="110" t="str">
        <f>IF([1]設定!$B27="","",[1]設定!$B27)</f>
        <v>G</v>
      </c>
      <c r="C13" s="304"/>
      <c r="D13" s="112" t="str">
        <f>IF([1]設定!$F27="","",[1]設定!$F27)</f>
        <v>情報通信業</v>
      </c>
      <c r="E13" s="108">
        <v>4461</v>
      </c>
      <c r="F13" s="108">
        <v>32</v>
      </c>
      <c r="G13" s="108">
        <v>27</v>
      </c>
      <c r="H13" s="108">
        <v>4466</v>
      </c>
      <c r="I13" s="108">
        <v>223</v>
      </c>
      <c r="J13" s="113">
        <v>5</v>
      </c>
      <c r="K13" s="83"/>
    </row>
    <row r="14" spans="2:12" s="74" customFormat="1" ht="17.25" customHeight="1" x14ac:dyDescent="0.2">
      <c r="B14" s="110" t="str">
        <f>IF([1]設定!$B28="","",[1]設定!$B28)</f>
        <v>H</v>
      </c>
      <c r="C14" s="304"/>
      <c r="D14" s="112" t="str">
        <f>IF([1]設定!$F28="","",[1]設定!$F28)</f>
        <v>運輸業，郵便業</v>
      </c>
      <c r="E14" s="108">
        <v>17125</v>
      </c>
      <c r="F14" s="108">
        <v>304</v>
      </c>
      <c r="G14" s="108">
        <v>47</v>
      </c>
      <c r="H14" s="108">
        <v>17382</v>
      </c>
      <c r="I14" s="108">
        <v>698</v>
      </c>
      <c r="J14" s="113">
        <v>4</v>
      </c>
      <c r="K14" s="83"/>
    </row>
    <row r="15" spans="2:12" s="74" customFormat="1" ht="17.25" customHeight="1" x14ac:dyDescent="0.2">
      <c r="B15" s="110" t="str">
        <f>IF([1]設定!$B29="","",[1]設定!$B29)</f>
        <v>I</v>
      </c>
      <c r="C15" s="304"/>
      <c r="D15" s="112" t="str">
        <f>IF([1]設定!$F29="","",[1]設定!$F29)</f>
        <v>卸売業，小売業</v>
      </c>
      <c r="E15" s="108">
        <v>69295</v>
      </c>
      <c r="F15" s="108">
        <v>710</v>
      </c>
      <c r="G15" s="108">
        <v>1381</v>
      </c>
      <c r="H15" s="108">
        <v>68624</v>
      </c>
      <c r="I15" s="108">
        <v>30446</v>
      </c>
      <c r="J15" s="113">
        <v>44.4</v>
      </c>
      <c r="K15" s="83"/>
    </row>
    <row r="16" spans="2:12" s="74" customFormat="1" ht="17.25" customHeight="1" x14ac:dyDescent="0.2">
      <c r="B16" s="110" t="str">
        <f>IF([1]設定!$B30="","",[1]設定!$B30)</f>
        <v>J</v>
      </c>
      <c r="C16" s="304"/>
      <c r="D16" s="112" t="str">
        <f>IF([1]設定!$F30="","",[1]設定!$F30)</f>
        <v>金融業，保険業</v>
      </c>
      <c r="E16" s="108">
        <v>8799</v>
      </c>
      <c r="F16" s="108">
        <v>48</v>
      </c>
      <c r="G16" s="108">
        <v>26</v>
      </c>
      <c r="H16" s="108">
        <v>8821</v>
      </c>
      <c r="I16" s="108">
        <v>491</v>
      </c>
      <c r="J16" s="113">
        <v>5.6</v>
      </c>
      <c r="K16" s="83"/>
    </row>
    <row r="17" spans="2:11" s="74" customFormat="1" ht="17.25" customHeight="1" x14ac:dyDescent="0.2">
      <c r="B17" s="110" t="str">
        <f>IF([1]設定!$B31="","",[1]設定!$B31)</f>
        <v>K</v>
      </c>
      <c r="C17" s="304"/>
      <c r="D17" s="112" t="str">
        <f>IF([1]設定!$F31="","",[1]設定!$F31)</f>
        <v>不動産業，物品賃貸業</v>
      </c>
      <c r="E17" s="108">
        <v>3450</v>
      </c>
      <c r="F17" s="108">
        <v>137</v>
      </c>
      <c r="G17" s="108">
        <v>11</v>
      </c>
      <c r="H17" s="108">
        <v>3576</v>
      </c>
      <c r="I17" s="108">
        <v>1473</v>
      </c>
      <c r="J17" s="113">
        <v>41.2</v>
      </c>
      <c r="K17" s="83"/>
    </row>
    <row r="18" spans="2:11" s="74" customFormat="1" ht="17.25" customHeight="1" x14ac:dyDescent="0.2">
      <c r="B18" s="110" t="str">
        <f>IF([1]設定!$B32="","",[1]設定!$B32)</f>
        <v>L</v>
      </c>
      <c r="C18" s="304"/>
      <c r="D18" s="115" t="str">
        <f>IF([1]設定!$F32="","",[1]設定!$F32)</f>
        <v>学術研究，専門・技術サービス業</v>
      </c>
      <c r="E18" s="108">
        <v>7441</v>
      </c>
      <c r="F18" s="108">
        <v>0</v>
      </c>
      <c r="G18" s="108">
        <v>67</v>
      </c>
      <c r="H18" s="108">
        <v>7374</v>
      </c>
      <c r="I18" s="108">
        <v>675</v>
      </c>
      <c r="J18" s="113">
        <v>9.1999999999999993</v>
      </c>
      <c r="K18" s="83"/>
    </row>
    <row r="19" spans="2:11" s="74" customFormat="1" ht="17.25" customHeight="1" x14ac:dyDescent="0.2">
      <c r="B19" s="110" t="str">
        <f>IF([1]設定!$B33="","",[1]設定!$B33)</f>
        <v>M</v>
      </c>
      <c r="C19" s="304"/>
      <c r="D19" s="116" t="str">
        <f>IF([1]設定!$F33="","",[1]設定!$F33)</f>
        <v>宿泊業，飲食サービス業</v>
      </c>
      <c r="E19" s="108">
        <v>29416</v>
      </c>
      <c r="F19" s="108">
        <v>1114</v>
      </c>
      <c r="G19" s="108">
        <v>1677</v>
      </c>
      <c r="H19" s="108">
        <v>28853</v>
      </c>
      <c r="I19" s="108">
        <v>23174</v>
      </c>
      <c r="J19" s="113">
        <v>80.3</v>
      </c>
      <c r="K19" s="83"/>
    </row>
    <row r="20" spans="2:11" s="74" customFormat="1" ht="17.25" customHeight="1" x14ac:dyDescent="0.2">
      <c r="B20" s="110" t="str">
        <f>IF([1]設定!$B34="","",[1]設定!$B34)</f>
        <v>N</v>
      </c>
      <c r="C20" s="304"/>
      <c r="D20" s="117" t="str">
        <f>IF([1]設定!$F34="","",[1]設定!$F34)</f>
        <v>生活関連サービス業，娯楽業</v>
      </c>
      <c r="E20" s="108">
        <v>10195</v>
      </c>
      <c r="F20" s="108">
        <v>267</v>
      </c>
      <c r="G20" s="108">
        <v>195</v>
      </c>
      <c r="H20" s="108">
        <v>10267</v>
      </c>
      <c r="I20" s="108">
        <v>2747</v>
      </c>
      <c r="J20" s="113">
        <v>26.8</v>
      </c>
      <c r="K20" s="83"/>
    </row>
    <row r="21" spans="2:11" s="74" customFormat="1" ht="17.25" customHeight="1" x14ac:dyDescent="0.2">
      <c r="B21" s="110" t="str">
        <f>IF([1]設定!$B35="","",[1]設定!$B35)</f>
        <v>O</v>
      </c>
      <c r="C21" s="304"/>
      <c r="D21" s="112" t="str">
        <f>IF([1]設定!$F35="","",[1]設定!$F35)</f>
        <v>教育，学習支援業</v>
      </c>
      <c r="E21" s="108">
        <v>27668</v>
      </c>
      <c r="F21" s="108">
        <v>24</v>
      </c>
      <c r="G21" s="108">
        <v>1718</v>
      </c>
      <c r="H21" s="108">
        <v>25974</v>
      </c>
      <c r="I21" s="108">
        <v>5300</v>
      </c>
      <c r="J21" s="113">
        <v>20.399999999999999</v>
      </c>
      <c r="K21" s="83"/>
    </row>
    <row r="22" spans="2:11" s="74" customFormat="1" ht="17.25" customHeight="1" x14ac:dyDescent="0.2">
      <c r="B22" s="110" t="str">
        <f>IF([1]設定!$B36="","",[1]設定!$B36)</f>
        <v>P</v>
      </c>
      <c r="C22" s="304"/>
      <c r="D22" s="112" t="str">
        <f>IF([1]設定!$F36="","",[1]設定!$F36)</f>
        <v>医療，福祉</v>
      </c>
      <c r="E22" s="108">
        <v>81237</v>
      </c>
      <c r="F22" s="108">
        <v>2153</v>
      </c>
      <c r="G22" s="108">
        <v>1916</v>
      </c>
      <c r="H22" s="108">
        <v>81474</v>
      </c>
      <c r="I22" s="108">
        <v>19097</v>
      </c>
      <c r="J22" s="113">
        <v>23.4</v>
      </c>
      <c r="K22" s="83"/>
    </row>
    <row r="23" spans="2:11" s="74" customFormat="1" ht="17.25" customHeight="1" x14ac:dyDescent="0.2">
      <c r="B23" s="110" t="str">
        <f>IF([1]設定!$B37="","",[1]設定!$B37)</f>
        <v>Q</v>
      </c>
      <c r="C23" s="304"/>
      <c r="D23" s="112" t="str">
        <f>IF([1]設定!$F37="","",[1]設定!$F37)</f>
        <v>複合サービス事業</v>
      </c>
      <c r="E23" s="108">
        <v>3716</v>
      </c>
      <c r="F23" s="108">
        <v>14</v>
      </c>
      <c r="G23" s="108">
        <v>45</v>
      </c>
      <c r="H23" s="108">
        <v>3685</v>
      </c>
      <c r="I23" s="108">
        <v>176</v>
      </c>
      <c r="J23" s="113">
        <v>4.8</v>
      </c>
      <c r="K23" s="83"/>
    </row>
    <row r="24" spans="2:11" s="74" customFormat="1" ht="17.25" customHeight="1" x14ac:dyDescent="0.2">
      <c r="B24" s="110" t="str">
        <f>IF([1]設定!$B38="","",[1]設定!$B38)</f>
        <v>R</v>
      </c>
      <c r="C24" s="304"/>
      <c r="D24" s="118" t="str">
        <f>IF([1]設定!$F38="","",[1]設定!$F38)</f>
        <v>サービス業（他に分類されないもの）</v>
      </c>
      <c r="E24" s="108">
        <v>26497</v>
      </c>
      <c r="F24" s="108">
        <v>523</v>
      </c>
      <c r="G24" s="108">
        <v>624</v>
      </c>
      <c r="H24" s="108">
        <v>26396</v>
      </c>
      <c r="I24" s="108">
        <v>8037</v>
      </c>
      <c r="J24" s="113">
        <v>30.4</v>
      </c>
      <c r="K24" s="83"/>
    </row>
    <row r="25" spans="2:11" s="74" customFormat="1" ht="17.25" customHeight="1" x14ac:dyDescent="0.2">
      <c r="B25" s="105" t="str">
        <f>IF([1]設定!$B39="","",[1]設定!$B39)</f>
        <v>E09,10</v>
      </c>
      <c r="C25" s="106"/>
      <c r="D25" s="119" t="str">
        <f>IF([1]設定!$F39="","",[1]設定!$F39)</f>
        <v>食料品・たばこ</v>
      </c>
      <c r="E25" s="120">
        <v>17398</v>
      </c>
      <c r="F25" s="120">
        <v>98</v>
      </c>
      <c r="G25" s="120">
        <v>243</v>
      </c>
      <c r="H25" s="120">
        <v>17253</v>
      </c>
      <c r="I25" s="120">
        <v>4064</v>
      </c>
      <c r="J25" s="109">
        <v>23.6</v>
      </c>
    </row>
    <row r="26" spans="2:11" s="74" customFormat="1" ht="17.25" customHeight="1" x14ac:dyDescent="0.2">
      <c r="B26" s="110" t="str">
        <f>IF([1]設定!$B40="","",[1]設定!$B40)</f>
        <v>E11</v>
      </c>
      <c r="C26" s="304"/>
      <c r="D26" s="121" t="str">
        <f>IF([1]設定!$F40="","",[1]設定!$F40)</f>
        <v>繊維工業</v>
      </c>
      <c r="E26" s="108">
        <v>3872</v>
      </c>
      <c r="F26" s="108">
        <v>77</v>
      </c>
      <c r="G26" s="108">
        <v>20</v>
      </c>
      <c r="H26" s="108">
        <v>3929</v>
      </c>
      <c r="I26" s="108">
        <v>389</v>
      </c>
      <c r="J26" s="113">
        <v>9.9</v>
      </c>
    </row>
    <row r="27" spans="2:11" s="74" customFormat="1" ht="17.25" customHeight="1" x14ac:dyDescent="0.2">
      <c r="B27" s="110" t="str">
        <f>IF([1]設定!$B41="","",[1]設定!$B41)</f>
        <v>E12</v>
      </c>
      <c r="C27" s="304"/>
      <c r="D27" s="121" t="str">
        <f>IF([1]設定!$F41="","",[1]設定!$F41)</f>
        <v>木材・木製品</v>
      </c>
      <c r="E27" s="108">
        <v>2822</v>
      </c>
      <c r="F27" s="108">
        <v>48</v>
      </c>
      <c r="G27" s="108">
        <v>26</v>
      </c>
      <c r="H27" s="108">
        <v>2844</v>
      </c>
      <c r="I27" s="108">
        <v>677</v>
      </c>
      <c r="J27" s="113">
        <v>23.8</v>
      </c>
    </row>
    <row r="28" spans="2:11" s="74" customFormat="1" ht="17.25" customHeight="1" x14ac:dyDescent="0.2">
      <c r="B28" s="110" t="str">
        <f>IF([1]設定!$B42="","",[1]設定!$B42)</f>
        <v>E13</v>
      </c>
      <c r="C28" s="304"/>
      <c r="D28" s="121" t="str">
        <f>IF([1]設定!$F42="","",[1]設定!$F42)</f>
        <v>家具・装備品</v>
      </c>
      <c r="E28" s="108" t="s">
        <v>98</v>
      </c>
      <c r="F28" s="108" t="s">
        <v>98</v>
      </c>
      <c r="G28" s="108" t="s">
        <v>98</v>
      </c>
      <c r="H28" s="108" t="s">
        <v>98</v>
      </c>
      <c r="I28" s="108" t="s">
        <v>98</v>
      </c>
      <c r="J28" s="113" t="s">
        <v>98</v>
      </c>
    </row>
    <row r="29" spans="2:11" s="74" customFormat="1" ht="17.25" customHeight="1" x14ac:dyDescent="0.2">
      <c r="B29" s="110" t="str">
        <f>IF([1]設定!$B43="","",[1]設定!$B43)</f>
        <v>E15</v>
      </c>
      <c r="C29" s="304"/>
      <c r="D29" s="121" t="str">
        <f>IF([1]設定!$F43="","",[1]設定!$F43)</f>
        <v>印刷・同関連業</v>
      </c>
      <c r="E29" s="108" t="s">
        <v>98</v>
      </c>
      <c r="F29" s="108" t="s">
        <v>98</v>
      </c>
      <c r="G29" s="108" t="s">
        <v>98</v>
      </c>
      <c r="H29" s="108" t="s">
        <v>98</v>
      </c>
      <c r="I29" s="108" t="s">
        <v>98</v>
      </c>
      <c r="J29" s="113" t="s">
        <v>98</v>
      </c>
    </row>
    <row r="30" spans="2:11" s="74" customFormat="1" ht="17.25" customHeight="1" x14ac:dyDescent="0.2">
      <c r="B30" s="110" t="str">
        <f>IF([1]設定!$B44="","",[1]設定!$B44)</f>
        <v>E16,17</v>
      </c>
      <c r="C30" s="304"/>
      <c r="D30" s="121" t="str">
        <f>IF([1]設定!$F44="","",[1]設定!$F44)</f>
        <v>化学、石油・石炭</v>
      </c>
      <c r="E30" s="108">
        <v>2207</v>
      </c>
      <c r="F30" s="108">
        <v>26</v>
      </c>
      <c r="G30" s="108">
        <v>3</v>
      </c>
      <c r="H30" s="108">
        <v>2230</v>
      </c>
      <c r="I30" s="108">
        <v>15</v>
      </c>
      <c r="J30" s="113">
        <v>0.7</v>
      </c>
    </row>
    <row r="31" spans="2:11" s="74" customFormat="1" ht="17.25" customHeight="1" x14ac:dyDescent="0.2">
      <c r="B31" s="110" t="str">
        <f>IF([1]設定!$B45="","",[1]設定!$B45)</f>
        <v>E18</v>
      </c>
      <c r="C31" s="304"/>
      <c r="D31" s="121" t="str">
        <f>IF([1]設定!$F45="","",[1]設定!$F45)</f>
        <v>プラスチック製品</v>
      </c>
      <c r="E31" s="108">
        <v>2116</v>
      </c>
      <c r="F31" s="108">
        <v>5</v>
      </c>
      <c r="G31" s="108">
        <v>26</v>
      </c>
      <c r="H31" s="108">
        <v>2095</v>
      </c>
      <c r="I31" s="108">
        <v>135</v>
      </c>
      <c r="J31" s="113">
        <v>6.4</v>
      </c>
    </row>
    <row r="32" spans="2:11" s="74" customFormat="1" ht="17.25" customHeight="1" x14ac:dyDescent="0.2">
      <c r="B32" s="110" t="str">
        <f>IF([1]設定!$B46="","",[1]設定!$B46)</f>
        <v>E19</v>
      </c>
      <c r="C32" s="304"/>
      <c r="D32" s="121" t="str">
        <f>IF([1]設定!$F46="","",[1]設定!$F46)</f>
        <v>ゴム製品</v>
      </c>
      <c r="E32" s="122">
        <v>1969</v>
      </c>
      <c r="F32" s="122">
        <v>3</v>
      </c>
      <c r="G32" s="122">
        <v>24</v>
      </c>
      <c r="H32" s="122">
        <v>1948</v>
      </c>
      <c r="I32" s="122">
        <v>11</v>
      </c>
      <c r="J32" s="123">
        <v>0.6</v>
      </c>
    </row>
    <row r="33" spans="2:12" s="74" customFormat="1" ht="17.25" customHeight="1" x14ac:dyDescent="0.2">
      <c r="B33" s="110" t="str">
        <f>IF([1]設定!$B47="","",[1]設定!$B47)</f>
        <v>E21</v>
      </c>
      <c r="C33" s="304"/>
      <c r="D33" s="121" t="str">
        <f>IF([1]設定!$F47="","",[1]設定!$F47)</f>
        <v>窯業・土石製品</v>
      </c>
      <c r="E33" s="108">
        <v>1912</v>
      </c>
      <c r="F33" s="108">
        <v>0</v>
      </c>
      <c r="G33" s="108">
        <v>39</v>
      </c>
      <c r="H33" s="108">
        <v>1873</v>
      </c>
      <c r="I33" s="108">
        <v>48</v>
      </c>
      <c r="J33" s="113">
        <v>2.6</v>
      </c>
    </row>
    <row r="34" spans="2:12" s="74" customFormat="1" ht="17.25" customHeight="1" x14ac:dyDescent="0.2">
      <c r="B34" s="110" t="str">
        <f>IF([1]設定!$B48="","",[1]設定!$B48)</f>
        <v>E24</v>
      </c>
      <c r="C34" s="304"/>
      <c r="D34" s="121" t="str">
        <f>IF([1]設定!$F48="","",[1]設定!$F48)</f>
        <v>金属製品製造業</v>
      </c>
      <c r="E34" s="108">
        <v>1126</v>
      </c>
      <c r="F34" s="108">
        <v>11</v>
      </c>
      <c r="G34" s="108">
        <v>6</v>
      </c>
      <c r="H34" s="108">
        <v>1131</v>
      </c>
      <c r="I34" s="108">
        <v>127</v>
      </c>
      <c r="J34" s="113">
        <v>11.2</v>
      </c>
    </row>
    <row r="35" spans="2:12" s="74" customFormat="1" ht="17.25" customHeight="1" x14ac:dyDescent="0.2">
      <c r="B35" s="110" t="str">
        <f>IF([1]設定!$B49="","",[1]設定!$B49)</f>
        <v>E27</v>
      </c>
      <c r="C35" s="304"/>
      <c r="D35" s="121" t="str">
        <f>IF([1]設定!$F49="","",[1]設定!$F49)</f>
        <v>業務用機械器具</v>
      </c>
      <c r="E35" s="108">
        <v>2018</v>
      </c>
      <c r="F35" s="108">
        <v>27</v>
      </c>
      <c r="G35" s="108">
        <v>65</v>
      </c>
      <c r="H35" s="108">
        <v>1980</v>
      </c>
      <c r="I35" s="108">
        <v>73</v>
      </c>
      <c r="J35" s="113">
        <v>3.7</v>
      </c>
    </row>
    <row r="36" spans="2:12" s="74" customFormat="1" ht="17.25" customHeight="1" x14ac:dyDescent="0.2">
      <c r="B36" s="110" t="str">
        <f>IF([1]設定!$B50="","",[1]設定!$B50)</f>
        <v>E28</v>
      </c>
      <c r="C36" s="304"/>
      <c r="D36" s="121" t="str">
        <f>IF([1]設定!$F50="","",[1]設定!$F50)</f>
        <v>電子・デバイス</v>
      </c>
      <c r="E36" s="108">
        <v>4682</v>
      </c>
      <c r="F36" s="108">
        <v>24</v>
      </c>
      <c r="G36" s="108">
        <v>44</v>
      </c>
      <c r="H36" s="108">
        <v>4662</v>
      </c>
      <c r="I36" s="108">
        <v>287</v>
      </c>
      <c r="J36" s="113">
        <v>6.2</v>
      </c>
    </row>
    <row r="37" spans="2:12" s="74" customFormat="1" ht="17.25" customHeight="1" x14ac:dyDescent="0.2">
      <c r="B37" s="110" t="str">
        <f>IF([1]設定!$B51="","",[1]設定!$B51)</f>
        <v>E29</v>
      </c>
      <c r="C37" s="304"/>
      <c r="D37" s="121" t="str">
        <f>IF([1]設定!$F51="","",[1]設定!$F51)</f>
        <v>電気機械器具</v>
      </c>
      <c r="E37" s="108">
        <v>2117</v>
      </c>
      <c r="F37" s="108">
        <v>47</v>
      </c>
      <c r="G37" s="108">
        <v>13</v>
      </c>
      <c r="H37" s="108">
        <v>2151</v>
      </c>
      <c r="I37" s="108">
        <v>56</v>
      </c>
      <c r="J37" s="113">
        <v>2.6</v>
      </c>
    </row>
    <row r="38" spans="2:12" s="74" customFormat="1" ht="17.25" customHeight="1" x14ac:dyDescent="0.2">
      <c r="B38" s="110" t="str">
        <f>IF([1]設定!$B52="","",[1]設定!$B52)</f>
        <v>E31</v>
      </c>
      <c r="C38" s="304"/>
      <c r="D38" s="121" t="str">
        <f>IF([1]設定!$F52="","",[1]設定!$F52)</f>
        <v>輸送用機械器具</v>
      </c>
      <c r="E38" s="108">
        <v>2762</v>
      </c>
      <c r="F38" s="108">
        <v>14</v>
      </c>
      <c r="G38" s="108">
        <v>33</v>
      </c>
      <c r="H38" s="108">
        <v>2743</v>
      </c>
      <c r="I38" s="108">
        <v>168</v>
      </c>
      <c r="J38" s="113">
        <v>6.1</v>
      </c>
    </row>
    <row r="39" spans="2:12" s="74" customFormat="1" ht="17.25" customHeight="1" x14ac:dyDescent="0.2">
      <c r="B39" s="124" t="str">
        <f>IF([1]設定!$B53="","",[1]設定!$B53)</f>
        <v>ES</v>
      </c>
      <c r="C39" s="125"/>
      <c r="D39" s="126" t="str">
        <f>IF([1]設定!$F53="","",[1]設定!$F53)</f>
        <v>はん用・生産用機械器具</v>
      </c>
      <c r="E39" s="127">
        <v>2438</v>
      </c>
      <c r="F39" s="127">
        <v>4</v>
      </c>
      <c r="G39" s="127">
        <v>0</v>
      </c>
      <c r="H39" s="127">
        <v>2442</v>
      </c>
      <c r="I39" s="127">
        <v>57</v>
      </c>
      <c r="J39" s="128">
        <v>2.2999999999999998</v>
      </c>
    </row>
    <row r="40" spans="2:12" s="74" customFormat="1" ht="17.25" customHeight="1" x14ac:dyDescent="0.2">
      <c r="B40" s="129" t="str">
        <f>IF([1]設定!$B54="","",[1]設定!$B54)</f>
        <v>R91</v>
      </c>
      <c r="C40" s="130"/>
      <c r="D40" s="131" t="str">
        <f>IF([1]設定!$F54="","",[1]設定!$F54)</f>
        <v>職業紹介・労働者派遣業</v>
      </c>
      <c r="E40" s="132">
        <v>4082</v>
      </c>
      <c r="F40" s="132">
        <v>191</v>
      </c>
      <c r="G40" s="132">
        <v>262</v>
      </c>
      <c r="H40" s="132">
        <v>4011</v>
      </c>
      <c r="I40" s="132">
        <v>643</v>
      </c>
      <c r="J40" s="133">
        <v>16</v>
      </c>
    </row>
    <row r="41" spans="2:12" s="74" customFormat="1" ht="10.5" customHeight="1" x14ac:dyDescent="0.2">
      <c r="D41" s="83"/>
      <c r="E41" s="83"/>
      <c r="F41" s="83"/>
      <c r="G41" s="83"/>
      <c r="H41" s="83"/>
      <c r="I41" s="83"/>
      <c r="J41" s="83"/>
      <c r="K41" s="83"/>
      <c r="L41" s="83"/>
    </row>
    <row r="42" spans="2:12" ht="10.5" customHeight="1" x14ac:dyDescent="0.2"/>
    <row r="43" spans="2:12" s="74" customFormat="1" ht="21" customHeight="1" x14ac:dyDescent="0.2">
      <c r="B43" s="134" t="s">
        <v>7</v>
      </c>
      <c r="C43" s="134"/>
      <c r="D43" s="134"/>
      <c r="E43" s="135"/>
      <c r="F43" s="135"/>
      <c r="G43" s="135"/>
      <c r="I43" s="82"/>
      <c r="J43" s="82" t="s">
        <v>2</v>
      </c>
      <c r="L43" s="136"/>
    </row>
    <row r="44" spans="2:12" s="74" customFormat="1" ht="15" customHeight="1" x14ac:dyDescent="0.2">
      <c r="B44" s="84"/>
      <c r="C44" s="85"/>
      <c r="D44" s="86"/>
      <c r="E44" s="87" t="s">
        <v>92</v>
      </c>
      <c r="F44" s="87" t="s">
        <v>93</v>
      </c>
      <c r="G44" s="87" t="s">
        <v>94</v>
      </c>
      <c r="H44" s="89" t="s">
        <v>95</v>
      </c>
      <c r="I44" s="90"/>
      <c r="J44" s="91"/>
      <c r="L44" s="136"/>
    </row>
    <row r="45" spans="2:12" s="74" customFormat="1" ht="15" customHeight="1" x14ac:dyDescent="0.2">
      <c r="B45" s="93"/>
      <c r="C45" s="94"/>
      <c r="D45" s="302" t="s">
        <v>3</v>
      </c>
      <c r="E45" s="137"/>
      <c r="F45" s="137"/>
      <c r="G45" s="137"/>
      <c r="H45" s="138"/>
      <c r="I45" s="98" t="s">
        <v>96</v>
      </c>
      <c r="J45" s="303" t="s">
        <v>4</v>
      </c>
      <c r="L45" s="136"/>
    </row>
    <row r="46" spans="2:12" s="74" customFormat="1" ht="15" customHeight="1" x14ac:dyDescent="0.2">
      <c r="B46" s="99"/>
      <c r="C46" s="100"/>
      <c r="D46" s="101"/>
      <c r="E46" s="139" t="s">
        <v>5</v>
      </c>
      <c r="F46" s="139" t="s">
        <v>5</v>
      </c>
      <c r="G46" s="139" t="s">
        <v>5</v>
      </c>
      <c r="H46" s="140" t="s">
        <v>5</v>
      </c>
      <c r="I46" s="103" t="s">
        <v>97</v>
      </c>
      <c r="J46" s="104" t="s">
        <v>6</v>
      </c>
      <c r="L46" s="136"/>
    </row>
    <row r="47" spans="2:12" s="74" customFormat="1" ht="18" customHeight="1" x14ac:dyDescent="0.2">
      <c r="B47" s="105" t="str">
        <f t="shared" ref="B47:B78" si="0">+B9</f>
        <v>TL</v>
      </c>
      <c r="C47" s="106"/>
      <c r="D47" s="107" t="str">
        <f t="shared" ref="D47:D78" si="1">+D9</f>
        <v>調査産業計</v>
      </c>
      <c r="E47" s="108">
        <v>193957</v>
      </c>
      <c r="F47" s="108">
        <v>2670</v>
      </c>
      <c r="G47" s="108">
        <v>4066</v>
      </c>
      <c r="H47" s="108">
        <v>192561</v>
      </c>
      <c r="I47" s="108">
        <v>45720</v>
      </c>
      <c r="J47" s="109">
        <v>23.7</v>
      </c>
      <c r="K47" s="83"/>
    </row>
    <row r="48" spans="2:12" s="74" customFormat="1" ht="18" customHeight="1" x14ac:dyDescent="0.2">
      <c r="B48" s="110" t="str">
        <f t="shared" si="0"/>
        <v>D</v>
      </c>
      <c r="C48" s="304"/>
      <c r="D48" s="112" t="str">
        <f t="shared" si="1"/>
        <v>建設業</v>
      </c>
      <c r="E48" s="108">
        <v>6229</v>
      </c>
      <c r="F48" s="108">
        <v>52</v>
      </c>
      <c r="G48" s="108">
        <v>72</v>
      </c>
      <c r="H48" s="108">
        <v>6209</v>
      </c>
      <c r="I48" s="108">
        <v>67</v>
      </c>
      <c r="J48" s="113">
        <v>1.1000000000000001</v>
      </c>
      <c r="K48" s="83"/>
    </row>
    <row r="49" spans="2:12" s="74" customFormat="1" ht="18" customHeight="1" x14ac:dyDescent="0.2">
      <c r="B49" s="110" t="str">
        <f t="shared" si="0"/>
        <v>E</v>
      </c>
      <c r="C49" s="304"/>
      <c r="D49" s="112" t="str">
        <f t="shared" si="1"/>
        <v>製造業</v>
      </c>
      <c r="E49" s="108">
        <v>39431</v>
      </c>
      <c r="F49" s="108">
        <v>349</v>
      </c>
      <c r="G49" s="108">
        <v>457</v>
      </c>
      <c r="H49" s="108">
        <v>39323</v>
      </c>
      <c r="I49" s="108">
        <v>2709</v>
      </c>
      <c r="J49" s="113">
        <v>6.9</v>
      </c>
      <c r="K49" s="83"/>
    </row>
    <row r="50" spans="2:12" s="74" customFormat="1" ht="18" customHeight="1" x14ac:dyDescent="0.2">
      <c r="B50" s="110" t="str">
        <f t="shared" si="0"/>
        <v>F</v>
      </c>
      <c r="C50" s="304"/>
      <c r="D50" s="114" t="str">
        <f t="shared" si="1"/>
        <v>電気・ガス・熱供給・水道業</v>
      </c>
      <c r="E50" s="108">
        <v>1260</v>
      </c>
      <c r="F50" s="108">
        <v>0</v>
      </c>
      <c r="G50" s="108">
        <v>3</v>
      </c>
      <c r="H50" s="108">
        <v>1257</v>
      </c>
      <c r="I50" s="108">
        <v>67</v>
      </c>
      <c r="J50" s="113">
        <v>5.3</v>
      </c>
      <c r="K50" s="83"/>
    </row>
    <row r="51" spans="2:12" s="74" customFormat="1" ht="18" customHeight="1" x14ac:dyDescent="0.2">
      <c r="B51" s="110" t="str">
        <f t="shared" si="0"/>
        <v>G</v>
      </c>
      <c r="C51" s="304"/>
      <c r="D51" s="112" t="str">
        <f t="shared" si="1"/>
        <v>情報通信業</v>
      </c>
      <c r="E51" s="108">
        <v>3419</v>
      </c>
      <c r="F51" s="108">
        <v>10</v>
      </c>
      <c r="G51" s="108">
        <v>27</v>
      </c>
      <c r="H51" s="108">
        <v>3402</v>
      </c>
      <c r="I51" s="108">
        <v>158</v>
      </c>
      <c r="J51" s="113">
        <v>4.5999999999999996</v>
      </c>
      <c r="K51" s="83"/>
    </row>
    <row r="52" spans="2:12" s="74" customFormat="1" ht="18" customHeight="1" x14ac:dyDescent="0.2">
      <c r="B52" s="110" t="str">
        <f t="shared" si="0"/>
        <v>H</v>
      </c>
      <c r="C52" s="304"/>
      <c r="D52" s="112" t="str">
        <f t="shared" si="1"/>
        <v>運輸業，郵便業</v>
      </c>
      <c r="E52" s="108">
        <v>10631</v>
      </c>
      <c r="F52" s="108">
        <v>224</v>
      </c>
      <c r="G52" s="108">
        <v>47</v>
      </c>
      <c r="H52" s="108">
        <v>10808</v>
      </c>
      <c r="I52" s="108">
        <v>449</v>
      </c>
      <c r="J52" s="113">
        <v>4.2</v>
      </c>
      <c r="K52" s="83"/>
    </row>
    <row r="53" spans="2:12" s="74" customFormat="1" ht="18" customHeight="1" x14ac:dyDescent="0.2">
      <c r="B53" s="110" t="str">
        <f t="shared" si="0"/>
        <v>I</v>
      </c>
      <c r="C53" s="304"/>
      <c r="D53" s="112" t="str">
        <f t="shared" si="1"/>
        <v>卸売業，小売業</v>
      </c>
      <c r="E53" s="108">
        <v>26199</v>
      </c>
      <c r="F53" s="108">
        <v>338</v>
      </c>
      <c r="G53" s="108">
        <v>452</v>
      </c>
      <c r="H53" s="108">
        <v>26085</v>
      </c>
      <c r="I53" s="108">
        <v>16262</v>
      </c>
      <c r="J53" s="113">
        <v>62.3</v>
      </c>
      <c r="K53" s="83"/>
    </row>
    <row r="54" spans="2:12" s="74" customFormat="1" ht="18" customHeight="1" x14ac:dyDescent="0.2">
      <c r="B54" s="110" t="str">
        <f t="shared" si="0"/>
        <v>J</v>
      </c>
      <c r="C54" s="304"/>
      <c r="D54" s="112" t="str">
        <f t="shared" si="1"/>
        <v>金融業，保険業</v>
      </c>
      <c r="E54" s="108">
        <v>4175</v>
      </c>
      <c r="F54" s="108">
        <v>48</v>
      </c>
      <c r="G54" s="108">
        <v>26</v>
      </c>
      <c r="H54" s="108">
        <v>4197</v>
      </c>
      <c r="I54" s="108">
        <v>69</v>
      </c>
      <c r="J54" s="113">
        <v>1.6</v>
      </c>
      <c r="K54" s="83"/>
    </row>
    <row r="55" spans="2:12" s="74" customFormat="1" ht="18" customHeight="1" x14ac:dyDescent="0.2">
      <c r="B55" s="110" t="str">
        <f t="shared" si="0"/>
        <v>K</v>
      </c>
      <c r="C55" s="304"/>
      <c r="D55" s="112" t="str">
        <f t="shared" si="1"/>
        <v>不動産業，物品賃貸業</v>
      </c>
      <c r="E55" s="108">
        <v>1469</v>
      </c>
      <c r="F55" s="108">
        <v>70</v>
      </c>
      <c r="G55" s="108">
        <v>11</v>
      </c>
      <c r="H55" s="108">
        <v>1528</v>
      </c>
      <c r="I55" s="108">
        <v>459</v>
      </c>
      <c r="J55" s="113">
        <v>30</v>
      </c>
      <c r="K55" s="83"/>
    </row>
    <row r="56" spans="2:12" s="74" customFormat="1" ht="18" customHeight="1" x14ac:dyDescent="0.2">
      <c r="B56" s="110" t="str">
        <f t="shared" si="0"/>
        <v>L</v>
      </c>
      <c r="C56" s="304"/>
      <c r="D56" s="115" t="str">
        <f t="shared" si="1"/>
        <v>学術研究，専門・技術サービス業</v>
      </c>
      <c r="E56" s="108">
        <v>2816</v>
      </c>
      <c r="F56" s="108">
        <v>0</v>
      </c>
      <c r="G56" s="108">
        <v>7</v>
      </c>
      <c r="H56" s="108">
        <v>2809</v>
      </c>
      <c r="I56" s="108">
        <v>179</v>
      </c>
      <c r="J56" s="113">
        <v>6.4</v>
      </c>
      <c r="K56" s="83"/>
      <c r="L56" s="92"/>
    </row>
    <row r="57" spans="2:12" s="74" customFormat="1" ht="18" customHeight="1" x14ac:dyDescent="0.2">
      <c r="B57" s="110" t="str">
        <f t="shared" si="0"/>
        <v>M</v>
      </c>
      <c r="C57" s="304"/>
      <c r="D57" s="116" t="str">
        <f t="shared" si="1"/>
        <v>宿泊業，飲食サービス業</v>
      </c>
      <c r="E57" s="108">
        <v>6444</v>
      </c>
      <c r="F57" s="108">
        <v>239</v>
      </c>
      <c r="G57" s="108">
        <v>429</v>
      </c>
      <c r="H57" s="108">
        <v>6254</v>
      </c>
      <c r="I57" s="108">
        <v>5573</v>
      </c>
      <c r="J57" s="113">
        <v>89.1</v>
      </c>
      <c r="K57" s="83"/>
      <c r="L57" s="141"/>
    </row>
    <row r="58" spans="2:12" s="74" customFormat="1" ht="18" customHeight="1" x14ac:dyDescent="0.2">
      <c r="B58" s="110" t="str">
        <f t="shared" si="0"/>
        <v>N</v>
      </c>
      <c r="C58" s="304"/>
      <c r="D58" s="117" t="str">
        <f t="shared" si="1"/>
        <v>生活関連サービス業，娯楽業</v>
      </c>
      <c r="E58" s="108">
        <v>4397</v>
      </c>
      <c r="F58" s="108">
        <v>69</v>
      </c>
      <c r="G58" s="108">
        <v>58</v>
      </c>
      <c r="H58" s="108">
        <v>4408</v>
      </c>
      <c r="I58" s="108">
        <v>620</v>
      </c>
      <c r="J58" s="113">
        <v>14.1</v>
      </c>
      <c r="K58" s="83"/>
    </row>
    <row r="59" spans="2:12" s="74" customFormat="1" ht="18" customHeight="1" x14ac:dyDescent="0.2">
      <c r="B59" s="110" t="str">
        <f t="shared" si="0"/>
        <v>O</v>
      </c>
      <c r="C59" s="304"/>
      <c r="D59" s="112" t="str">
        <f t="shared" si="1"/>
        <v>教育，学習支援業</v>
      </c>
      <c r="E59" s="108">
        <v>18539</v>
      </c>
      <c r="F59" s="108">
        <v>24</v>
      </c>
      <c r="G59" s="108">
        <v>400</v>
      </c>
      <c r="H59" s="108">
        <v>18163</v>
      </c>
      <c r="I59" s="108">
        <v>3592</v>
      </c>
      <c r="J59" s="113">
        <v>19.8</v>
      </c>
      <c r="K59" s="83"/>
    </row>
    <row r="60" spans="2:12" s="74" customFormat="1" ht="18" customHeight="1" x14ac:dyDescent="0.2">
      <c r="B60" s="110" t="str">
        <f t="shared" si="0"/>
        <v>P</v>
      </c>
      <c r="C60" s="304"/>
      <c r="D60" s="112" t="str">
        <f t="shared" si="1"/>
        <v>医療，福祉</v>
      </c>
      <c r="E60" s="108">
        <v>46778</v>
      </c>
      <c r="F60" s="108">
        <v>754</v>
      </c>
      <c r="G60" s="108">
        <v>1436</v>
      </c>
      <c r="H60" s="108">
        <v>46096</v>
      </c>
      <c r="I60" s="108">
        <v>8424</v>
      </c>
      <c r="J60" s="113">
        <v>18.3</v>
      </c>
      <c r="K60" s="83"/>
    </row>
    <row r="61" spans="2:12" s="74" customFormat="1" ht="18" customHeight="1" x14ac:dyDescent="0.2">
      <c r="B61" s="110" t="str">
        <f t="shared" si="0"/>
        <v>Q</v>
      </c>
      <c r="C61" s="304"/>
      <c r="D61" s="112" t="str">
        <f t="shared" si="1"/>
        <v>複合サービス事業</v>
      </c>
      <c r="E61" s="108">
        <v>2025</v>
      </c>
      <c r="F61" s="108">
        <v>14</v>
      </c>
      <c r="G61" s="108">
        <v>45</v>
      </c>
      <c r="H61" s="108">
        <v>1994</v>
      </c>
      <c r="I61" s="108">
        <v>14</v>
      </c>
      <c r="J61" s="113">
        <v>0.7</v>
      </c>
    </row>
    <row r="62" spans="2:12" s="74" customFormat="1" ht="18" customHeight="1" x14ac:dyDescent="0.2">
      <c r="B62" s="110" t="str">
        <f t="shared" si="0"/>
        <v>R</v>
      </c>
      <c r="C62" s="304"/>
      <c r="D62" s="118" t="str">
        <f t="shared" si="1"/>
        <v>サービス業（他に分類されないもの）</v>
      </c>
      <c r="E62" s="108">
        <v>20145</v>
      </c>
      <c r="F62" s="108">
        <v>479</v>
      </c>
      <c r="G62" s="108">
        <v>596</v>
      </c>
      <c r="H62" s="108">
        <v>20028</v>
      </c>
      <c r="I62" s="108">
        <v>7078</v>
      </c>
      <c r="J62" s="113">
        <v>35.299999999999997</v>
      </c>
    </row>
    <row r="63" spans="2:12" s="74" customFormat="1" ht="18" customHeight="1" x14ac:dyDescent="0.2">
      <c r="B63" s="105" t="str">
        <f t="shared" si="0"/>
        <v>E09,10</v>
      </c>
      <c r="C63" s="106"/>
      <c r="D63" s="119" t="str">
        <f t="shared" si="1"/>
        <v>食料品・たばこ</v>
      </c>
      <c r="E63" s="120">
        <v>12248</v>
      </c>
      <c r="F63" s="120">
        <v>98</v>
      </c>
      <c r="G63" s="120">
        <v>174</v>
      </c>
      <c r="H63" s="120">
        <v>12172</v>
      </c>
      <c r="I63" s="120">
        <v>1507</v>
      </c>
      <c r="J63" s="109">
        <v>12.4</v>
      </c>
    </row>
    <row r="64" spans="2:12" s="74" customFormat="1" ht="18" customHeight="1" x14ac:dyDescent="0.2">
      <c r="B64" s="110" t="str">
        <f t="shared" si="0"/>
        <v>E11</v>
      </c>
      <c r="C64" s="304"/>
      <c r="D64" s="121" t="str">
        <f t="shared" si="1"/>
        <v>繊維工業</v>
      </c>
      <c r="E64" s="108">
        <v>3265</v>
      </c>
      <c r="F64" s="108">
        <v>77</v>
      </c>
      <c r="G64" s="108">
        <v>20</v>
      </c>
      <c r="H64" s="108">
        <v>3322</v>
      </c>
      <c r="I64" s="108">
        <v>233</v>
      </c>
      <c r="J64" s="113">
        <v>7</v>
      </c>
    </row>
    <row r="65" spans="2:10" s="74" customFormat="1" ht="18" customHeight="1" x14ac:dyDescent="0.2">
      <c r="B65" s="110" t="str">
        <f t="shared" si="0"/>
        <v>E12</v>
      </c>
      <c r="C65" s="304"/>
      <c r="D65" s="121" t="str">
        <f t="shared" si="1"/>
        <v>木材・木製品</v>
      </c>
      <c r="E65" s="108">
        <v>1444</v>
      </c>
      <c r="F65" s="108">
        <v>16</v>
      </c>
      <c r="G65" s="108">
        <v>26</v>
      </c>
      <c r="H65" s="108">
        <v>1434</v>
      </c>
      <c r="I65" s="108">
        <v>145</v>
      </c>
      <c r="J65" s="113">
        <v>10.1</v>
      </c>
    </row>
    <row r="66" spans="2:10" s="74" customFormat="1" ht="18" customHeight="1" x14ac:dyDescent="0.2">
      <c r="B66" s="110" t="str">
        <f t="shared" si="0"/>
        <v>E13</v>
      </c>
      <c r="C66" s="304"/>
      <c r="D66" s="121" t="str">
        <f t="shared" si="1"/>
        <v>家具・装備品</v>
      </c>
      <c r="E66" s="108" t="s">
        <v>98</v>
      </c>
      <c r="F66" s="108" t="s">
        <v>98</v>
      </c>
      <c r="G66" s="108" t="s">
        <v>98</v>
      </c>
      <c r="H66" s="108" t="s">
        <v>98</v>
      </c>
      <c r="I66" s="108" t="s">
        <v>98</v>
      </c>
      <c r="J66" s="113" t="s">
        <v>98</v>
      </c>
    </row>
    <row r="67" spans="2:10" ht="16.2" x14ac:dyDescent="0.2">
      <c r="B67" s="110" t="str">
        <f t="shared" si="0"/>
        <v>E15</v>
      </c>
      <c r="C67" s="304"/>
      <c r="D67" s="121" t="str">
        <f t="shared" si="1"/>
        <v>印刷・同関連業</v>
      </c>
      <c r="E67" s="108" t="s">
        <v>98</v>
      </c>
      <c r="F67" s="108" t="s">
        <v>98</v>
      </c>
      <c r="G67" s="108" t="s">
        <v>98</v>
      </c>
      <c r="H67" s="108" t="s">
        <v>98</v>
      </c>
      <c r="I67" s="108" t="s">
        <v>98</v>
      </c>
      <c r="J67" s="113" t="s">
        <v>98</v>
      </c>
    </row>
    <row r="68" spans="2:10" ht="16.2" x14ac:dyDescent="0.2">
      <c r="B68" s="110" t="str">
        <f t="shared" si="0"/>
        <v>E16,17</v>
      </c>
      <c r="C68" s="304"/>
      <c r="D68" s="121" t="str">
        <f t="shared" si="1"/>
        <v>化学、石油・石炭</v>
      </c>
      <c r="E68" s="108">
        <v>2041</v>
      </c>
      <c r="F68" s="108">
        <v>26</v>
      </c>
      <c r="G68" s="108">
        <v>3</v>
      </c>
      <c r="H68" s="108">
        <v>2064</v>
      </c>
      <c r="I68" s="108">
        <v>15</v>
      </c>
      <c r="J68" s="113">
        <v>0.7</v>
      </c>
    </row>
    <row r="69" spans="2:10" ht="16.2" x14ac:dyDescent="0.2">
      <c r="B69" s="110" t="str">
        <f t="shared" si="0"/>
        <v>E18</v>
      </c>
      <c r="C69" s="304"/>
      <c r="D69" s="121" t="str">
        <f t="shared" si="1"/>
        <v>プラスチック製品</v>
      </c>
      <c r="E69" s="108">
        <v>1556</v>
      </c>
      <c r="F69" s="108">
        <v>5</v>
      </c>
      <c r="G69" s="108">
        <v>26</v>
      </c>
      <c r="H69" s="108">
        <v>1535</v>
      </c>
      <c r="I69" s="108">
        <v>135</v>
      </c>
      <c r="J69" s="113">
        <v>8.8000000000000007</v>
      </c>
    </row>
    <row r="70" spans="2:10" ht="16.2" x14ac:dyDescent="0.2">
      <c r="B70" s="110" t="str">
        <f t="shared" si="0"/>
        <v>E19</v>
      </c>
      <c r="C70" s="304"/>
      <c r="D70" s="121" t="str">
        <f t="shared" si="1"/>
        <v>ゴム製品</v>
      </c>
      <c r="E70" s="122">
        <v>1969</v>
      </c>
      <c r="F70" s="122">
        <v>3</v>
      </c>
      <c r="G70" s="122">
        <v>24</v>
      </c>
      <c r="H70" s="122">
        <v>1948</v>
      </c>
      <c r="I70" s="122">
        <v>11</v>
      </c>
      <c r="J70" s="123">
        <v>0.6</v>
      </c>
    </row>
    <row r="71" spans="2:10" ht="16.2" x14ac:dyDescent="0.2">
      <c r="B71" s="110" t="str">
        <f t="shared" si="0"/>
        <v>E21</v>
      </c>
      <c r="C71" s="304"/>
      <c r="D71" s="121" t="str">
        <f t="shared" si="1"/>
        <v>窯業・土石製品</v>
      </c>
      <c r="E71" s="108">
        <v>543</v>
      </c>
      <c r="F71" s="108">
        <v>0</v>
      </c>
      <c r="G71" s="108">
        <v>9</v>
      </c>
      <c r="H71" s="108">
        <v>534</v>
      </c>
      <c r="I71" s="108">
        <v>18</v>
      </c>
      <c r="J71" s="113">
        <v>3.4</v>
      </c>
    </row>
    <row r="72" spans="2:10" ht="16.2" x14ac:dyDescent="0.2">
      <c r="B72" s="110" t="str">
        <f t="shared" si="0"/>
        <v>E24</v>
      </c>
      <c r="C72" s="304"/>
      <c r="D72" s="121" t="str">
        <f t="shared" si="1"/>
        <v>金属製品製造業</v>
      </c>
      <c r="E72" s="108">
        <v>1126</v>
      </c>
      <c r="F72" s="108">
        <v>11</v>
      </c>
      <c r="G72" s="108">
        <v>6</v>
      </c>
      <c r="H72" s="108">
        <v>1131</v>
      </c>
      <c r="I72" s="108">
        <v>127</v>
      </c>
      <c r="J72" s="113">
        <v>11.2</v>
      </c>
    </row>
    <row r="73" spans="2:10" ht="16.2" x14ac:dyDescent="0.2">
      <c r="B73" s="110" t="str">
        <f t="shared" si="0"/>
        <v>E27</v>
      </c>
      <c r="C73" s="304"/>
      <c r="D73" s="121" t="str">
        <f t="shared" si="1"/>
        <v>業務用機械器具</v>
      </c>
      <c r="E73" s="108">
        <v>2018</v>
      </c>
      <c r="F73" s="108">
        <v>27</v>
      </c>
      <c r="G73" s="108">
        <v>65</v>
      </c>
      <c r="H73" s="108">
        <v>1980</v>
      </c>
      <c r="I73" s="108">
        <v>73</v>
      </c>
      <c r="J73" s="113">
        <v>3.7</v>
      </c>
    </row>
    <row r="74" spans="2:10" ht="16.2" x14ac:dyDescent="0.2">
      <c r="B74" s="110" t="str">
        <f t="shared" si="0"/>
        <v>E28</v>
      </c>
      <c r="C74" s="304"/>
      <c r="D74" s="121" t="str">
        <f t="shared" si="1"/>
        <v>電子・デバイス</v>
      </c>
      <c r="E74" s="108">
        <v>4531</v>
      </c>
      <c r="F74" s="108">
        <v>24</v>
      </c>
      <c r="G74" s="108">
        <v>44</v>
      </c>
      <c r="H74" s="108">
        <v>4511</v>
      </c>
      <c r="I74" s="108">
        <v>152</v>
      </c>
      <c r="J74" s="113">
        <v>3.4</v>
      </c>
    </row>
    <row r="75" spans="2:10" ht="16.2" x14ac:dyDescent="0.2">
      <c r="B75" s="110" t="str">
        <f t="shared" si="0"/>
        <v>E29</v>
      </c>
      <c r="C75" s="304"/>
      <c r="D75" s="121" t="str">
        <f t="shared" si="1"/>
        <v>電気機械器具</v>
      </c>
      <c r="E75" s="108">
        <v>1939</v>
      </c>
      <c r="F75" s="108">
        <v>40</v>
      </c>
      <c r="G75" s="108">
        <v>13</v>
      </c>
      <c r="H75" s="108">
        <v>1966</v>
      </c>
      <c r="I75" s="108">
        <v>49</v>
      </c>
      <c r="J75" s="113">
        <v>2.5</v>
      </c>
    </row>
    <row r="76" spans="2:10" ht="16.2" x14ac:dyDescent="0.2">
      <c r="B76" s="110" t="str">
        <f t="shared" si="0"/>
        <v>E31</v>
      </c>
      <c r="C76" s="304"/>
      <c r="D76" s="121" t="str">
        <f t="shared" si="1"/>
        <v>輸送用機械器具</v>
      </c>
      <c r="E76" s="108">
        <v>2610</v>
      </c>
      <c r="F76" s="108">
        <v>14</v>
      </c>
      <c r="G76" s="108">
        <v>33</v>
      </c>
      <c r="H76" s="108">
        <v>2591</v>
      </c>
      <c r="I76" s="108">
        <v>117</v>
      </c>
      <c r="J76" s="113">
        <v>4.5</v>
      </c>
    </row>
    <row r="77" spans="2:10" ht="16.2" x14ac:dyDescent="0.2">
      <c r="B77" s="124" t="str">
        <f t="shared" si="0"/>
        <v>ES</v>
      </c>
      <c r="C77" s="125"/>
      <c r="D77" s="126" t="str">
        <f t="shared" si="1"/>
        <v>はん用・生産用機械器具</v>
      </c>
      <c r="E77" s="127">
        <v>1632</v>
      </c>
      <c r="F77" s="127">
        <v>4</v>
      </c>
      <c r="G77" s="127">
        <v>0</v>
      </c>
      <c r="H77" s="127">
        <v>1636</v>
      </c>
      <c r="I77" s="127">
        <v>57</v>
      </c>
      <c r="J77" s="128">
        <v>3.5</v>
      </c>
    </row>
    <row r="78" spans="2:10" ht="16.2" x14ac:dyDescent="0.2">
      <c r="B78" s="129" t="str">
        <f t="shared" si="0"/>
        <v>R91</v>
      </c>
      <c r="C78" s="130"/>
      <c r="D78" s="131" t="str">
        <f t="shared" si="1"/>
        <v>職業紹介・労働者派遣業</v>
      </c>
      <c r="E78" s="132">
        <v>4082</v>
      </c>
      <c r="F78" s="132">
        <v>191</v>
      </c>
      <c r="G78" s="132">
        <v>262</v>
      </c>
      <c r="H78" s="132">
        <v>4011</v>
      </c>
      <c r="I78" s="132">
        <v>643</v>
      </c>
      <c r="J78" s="133">
        <v>16</v>
      </c>
    </row>
  </sheetData>
  <phoneticPr fontId="4"/>
  <printOptions horizontalCentered="1"/>
  <pageMargins left="0.78740157480314965" right="0.78740157480314965" top="0.59055118110236227" bottom="0.78740157480314965" header="0" footer="0.59055118110236227"/>
  <pageSetup paperSize="9" scale="55" orientation="portrait" blackAndWhite="1" cellComments="atEnd" r:id="rId1"/>
  <headerFooter scaleWithDoc="0" alignWithMargins="0">
    <oddFooter>&amp;C- 13 -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5C4412-5754-4B1E-B6C1-A111144F41DD}">
  <sheetPr>
    <pageSetUpPr fitToPage="1"/>
  </sheetPr>
  <dimension ref="B1:P84"/>
  <sheetViews>
    <sheetView showGridLines="0" view="pageBreakPreview" zoomScale="70" zoomScaleNormal="80" zoomScaleSheetLayoutView="70" workbookViewId="0">
      <selection activeCell="S27" sqref="S27"/>
    </sheetView>
  </sheetViews>
  <sheetFormatPr defaultColWidth="9.69921875" defaultRowHeight="14.4" x14ac:dyDescent="0.2"/>
  <cols>
    <col min="1" max="1" width="1.69921875" style="70" customWidth="1"/>
    <col min="2" max="2" width="2.69921875" style="70" customWidth="1"/>
    <col min="3" max="3" width="3.296875" style="70" customWidth="1"/>
    <col min="4" max="4" width="23.69921875" style="70" customWidth="1"/>
    <col min="5" max="5" width="11.8984375" style="70" customWidth="1"/>
    <col min="6" max="7" width="8.796875" style="70" customWidth="1"/>
    <col min="8" max="8" width="12.09765625" style="70" customWidth="1"/>
    <col min="9" max="9" width="10.3984375" style="70" customWidth="1"/>
    <col min="10" max="10" width="8.296875" style="70" customWidth="1"/>
    <col min="11" max="11" width="12" style="70" customWidth="1"/>
    <col min="12" max="13" width="8.796875" style="70" customWidth="1"/>
    <col min="14" max="14" width="11.8984375" style="70" customWidth="1"/>
    <col min="15" max="15" width="10.296875" style="70" customWidth="1"/>
    <col min="16" max="16" width="8.3984375" style="70" customWidth="1"/>
    <col min="17" max="16384" width="9.69921875" style="70"/>
  </cols>
  <sheetData>
    <row r="1" spans="2:16" ht="23.4" x14ac:dyDescent="0.3">
      <c r="E1" s="71"/>
      <c r="F1" s="71"/>
      <c r="G1" s="71"/>
      <c r="H1" s="71"/>
      <c r="I1" s="71"/>
      <c r="J1" s="71"/>
      <c r="K1" s="72"/>
    </row>
    <row r="2" spans="2:16" ht="21" customHeight="1" x14ac:dyDescent="0.25">
      <c r="C2" s="73" t="s">
        <v>99</v>
      </c>
      <c r="D2" s="74"/>
      <c r="E2" s="74"/>
      <c r="F2" s="74"/>
      <c r="G2" s="75"/>
      <c r="H2" s="75"/>
      <c r="I2" s="75"/>
      <c r="J2" s="75"/>
      <c r="K2" s="76"/>
    </row>
    <row r="3" spans="2:16" ht="21" customHeight="1" x14ac:dyDescent="0.2">
      <c r="C3" s="76" t="str">
        <f>"　　　　　　　パートタイム労働者数及びパートタイム労働者比率（"&amp;[1]設定!D8&amp;DBCS([1]設定!E8)&amp;"年"&amp;DBCS([1]設定!F8)&amp;"月）"</f>
        <v>　　　　　　　パートタイム労働者数及びパートタイム労働者比率（令和６年３月）</v>
      </c>
      <c r="D3" s="74"/>
      <c r="E3" s="74"/>
      <c r="F3" s="74"/>
      <c r="G3" s="75"/>
      <c r="H3" s="75"/>
      <c r="I3" s="75"/>
      <c r="J3" s="75"/>
      <c r="K3" s="76"/>
    </row>
    <row r="4" spans="2:16" ht="10.5" customHeight="1" x14ac:dyDescent="0.2">
      <c r="D4" s="78"/>
      <c r="E4" s="79"/>
      <c r="F4" s="79"/>
      <c r="G4" s="79"/>
      <c r="H4" s="79"/>
      <c r="I4" s="79"/>
      <c r="J4" s="80"/>
      <c r="K4" s="78"/>
    </row>
    <row r="5" spans="2:16" s="74" customFormat="1" ht="21" customHeight="1" x14ac:dyDescent="0.2">
      <c r="B5" s="81" t="s">
        <v>1</v>
      </c>
      <c r="F5" s="75"/>
      <c r="G5" s="75"/>
      <c r="H5" s="75"/>
      <c r="I5" s="82"/>
      <c r="K5" s="83"/>
      <c r="P5" s="82" t="s">
        <v>2</v>
      </c>
    </row>
    <row r="6" spans="2:16" s="74" customFormat="1" ht="21" customHeight="1" x14ac:dyDescent="0.2">
      <c r="B6" s="142"/>
      <c r="C6" s="143"/>
      <c r="D6" s="144"/>
      <c r="E6" s="145" t="s">
        <v>100</v>
      </c>
      <c r="F6" s="146"/>
      <c r="G6" s="146"/>
      <c r="H6" s="146"/>
      <c r="I6" s="147"/>
      <c r="J6" s="148"/>
      <c r="K6" s="149" t="s">
        <v>101</v>
      </c>
      <c r="L6" s="146"/>
      <c r="M6" s="146"/>
      <c r="N6" s="146"/>
      <c r="O6" s="147"/>
      <c r="P6" s="148"/>
    </row>
    <row r="7" spans="2:16" s="74" customFormat="1" ht="16.95" customHeight="1" x14ac:dyDescent="0.2">
      <c r="B7" s="93"/>
      <c r="C7" s="94"/>
      <c r="D7" s="305"/>
      <c r="E7" s="150" t="s">
        <v>102</v>
      </c>
      <c r="F7" s="150" t="s">
        <v>103</v>
      </c>
      <c r="G7" s="150" t="s">
        <v>104</v>
      </c>
      <c r="H7" s="151" t="s">
        <v>105</v>
      </c>
      <c r="I7" s="90"/>
      <c r="J7" s="91"/>
      <c r="K7" s="150" t="s">
        <v>102</v>
      </c>
      <c r="L7" s="150" t="s">
        <v>103</v>
      </c>
      <c r="M7" s="150" t="s">
        <v>104</v>
      </c>
      <c r="N7" s="151" t="s">
        <v>105</v>
      </c>
      <c r="O7" s="90"/>
      <c r="P7" s="91"/>
    </row>
    <row r="8" spans="2:16" s="74" customFormat="1" ht="16.95" customHeight="1" x14ac:dyDescent="0.2">
      <c r="B8" s="93"/>
      <c r="C8" s="94"/>
      <c r="D8" s="302" t="s">
        <v>3</v>
      </c>
      <c r="E8" s="152" t="s">
        <v>106</v>
      </c>
      <c r="F8" s="152"/>
      <c r="G8" s="152"/>
      <c r="H8" s="153" t="s">
        <v>106</v>
      </c>
      <c r="I8" s="98" t="s">
        <v>107</v>
      </c>
      <c r="J8" s="303" t="s">
        <v>108</v>
      </c>
      <c r="K8" s="152" t="s">
        <v>106</v>
      </c>
      <c r="L8" s="152"/>
      <c r="M8" s="152"/>
      <c r="N8" s="153" t="s">
        <v>106</v>
      </c>
      <c r="O8" s="98" t="s">
        <v>107</v>
      </c>
      <c r="P8" s="303" t="s">
        <v>108</v>
      </c>
    </row>
    <row r="9" spans="2:16" s="74" customFormat="1" ht="16.95" customHeight="1" x14ac:dyDescent="0.2">
      <c r="B9" s="93"/>
      <c r="C9" s="94"/>
      <c r="D9" s="302"/>
      <c r="E9" s="152" t="s">
        <v>109</v>
      </c>
      <c r="F9" s="152" t="s">
        <v>110</v>
      </c>
      <c r="G9" s="152" t="s">
        <v>110</v>
      </c>
      <c r="H9" s="153" t="s">
        <v>110</v>
      </c>
      <c r="I9" s="154" t="s">
        <v>111</v>
      </c>
      <c r="J9" s="303" t="s">
        <v>111</v>
      </c>
      <c r="K9" s="152" t="s">
        <v>109</v>
      </c>
      <c r="L9" s="152" t="s">
        <v>110</v>
      </c>
      <c r="M9" s="152" t="s">
        <v>110</v>
      </c>
      <c r="N9" s="153" t="s">
        <v>110</v>
      </c>
      <c r="O9" s="154" t="s">
        <v>111</v>
      </c>
      <c r="P9" s="303" t="s">
        <v>111</v>
      </c>
    </row>
    <row r="10" spans="2:16" s="74" customFormat="1" ht="16.95" customHeight="1" x14ac:dyDescent="0.2">
      <c r="B10" s="93"/>
      <c r="C10" s="94"/>
      <c r="D10" s="302"/>
      <c r="E10" s="152" t="s">
        <v>112</v>
      </c>
      <c r="F10" s="152" t="s">
        <v>112</v>
      </c>
      <c r="G10" s="152" t="s">
        <v>112</v>
      </c>
      <c r="H10" s="153" t="s">
        <v>112</v>
      </c>
      <c r="I10" s="154" t="s">
        <v>113</v>
      </c>
      <c r="J10" s="303" t="s">
        <v>114</v>
      </c>
      <c r="K10" s="152" t="s">
        <v>112</v>
      </c>
      <c r="L10" s="152" t="s">
        <v>112</v>
      </c>
      <c r="M10" s="152" t="s">
        <v>112</v>
      </c>
      <c r="N10" s="153" t="s">
        <v>112</v>
      </c>
      <c r="O10" s="154" t="s">
        <v>113</v>
      </c>
      <c r="P10" s="303" t="s">
        <v>114</v>
      </c>
    </row>
    <row r="11" spans="2:16" s="74" customFormat="1" ht="16.95" customHeight="1" x14ac:dyDescent="0.2">
      <c r="B11" s="99"/>
      <c r="C11" s="100"/>
      <c r="D11" s="101"/>
      <c r="E11" s="155" t="s">
        <v>115</v>
      </c>
      <c r="F11" s="155" t="s">
        <v>115</v>
      </c>
      <c r="G11" s="155" t="s">
        <v>115</v>
      </c>
      <c r="H11" s="156" t="s">
        <v>115</v>
      </c>
      <c r="I11" s="103" t="s">
        <v>115</v>
      </c>
      <c r="J11" s="104" t="s">
        <v>116</v>
      </c>
      <c r="K11" s="155" t="s">
        <v>115</v>
      </c>
      <c r="L11" s="155" t="s">
        <v>115</v>
      </c>
      <c r="M11" s="155" t="s">
        <v>115</v>
      </c>
      <c r="N11" s="156" t="s">
        <v>115</v>
      </c>
      <c r="O11" s="103" t="s">
        <v>115</v>
      </c>
      <c r="P11" s="104" t="s">
        <v>116</v>
      </c>
    </row>
    <row r="12" spans="2:16" s="74" customFormat="1" ht="17.25" customHeight="1" x14ac:dyDescent="0.2">
      <c r="B12" s="105" t="s">
        <v>8</v>
      </c>
      <c r="C12" s="106"/>
      <c r="D12" s="107" t="s">
        <v>9</v>
      </c>
      <c r="E12" s="108">
        <v>173936</v>
      </c>
      <c r="F12" s="108">
        <v>2079</v>
      </c>
      <c r="G12" s="108">
        <v>4255</v>
      </c>
      <c r="H12" s="108">
        <v>171760</v>
      </c>
      <c r="I12" s="108">
        <v>25486</v>
      </c>
      <c r="J12" s="109">
        <v>14.8</v>
      </c>
      <c r="K12" s="108">
        <v>188714</v>
      </c>
      <c r="L12" s="108">
        <v>3687</v>
      </c>
      <c r="M12" s="108">
        <v>4270</v>
      </c>
      <c r="N12" s="108">
        <v>188131</v>
      </c>
      <c r="O12" s="108">
        <v>74591</v>
      </c>
      <c r="P12" s="109">
        <v>39.6</v>
      </c>
    </row>
    <row r="13" spans="2:16" s="74" customFormat="1" ht="17.25" customHeight="1" x14ac:dyDescent="0.2">
      <c r="B13" s="110" t="s">
        <v>10</v>
      </c>
      <c r="C13" s="304"/>
      <c r="D13" s="112" t="s">
        <v>11</v>
      </c>
      <c r="E13" s="108">
        <v>18034</v>
      </c>
      <c r="F13" s="108">
        <v>52</v>
      </c>
      <c r="G13" s="108">
        <v>149</v>
      </c>
      <c r="H13" s="108">
        <v>17937</v>
      </c>
      <c r="I13" s="108">
        <v>434</v>
      </c>
      <c r="J13" s="113">
        <v>2.4</v>
      </c>
      <c r="K13" s="108">
        <v>2755</v>
      </c>
      <c r="L13" s="108">
        <v>0</v>
      </c>
      <c r="M13" s="108">
        <v>83</v>
      </c>
      <c r="N13" s="108">
        <v>2672</v>
      </c>
      <c r="O13" s="108">
        <v>767</v>
      </c>
      <c r="P13" s="113">
        <v>28.7</v>
      </c>
    </row>
    <row r="14" spans="2:16" s="74" customFormat="1" ht="17.25" customHeight="1" x14ac:dyDescent="0.2">
      <c r="B14" s="110" t="s">
        <v>12</v>
      </c>
      <c r="C14" s="304"/>
      <c r="D14" s="112" t="s">
        <v>13</v>
      </c>
      <c r="E14" s="108">
        <v>29003</v>
      </c>
      <c r="F14" s="108">
        <v>200</v>
      </c>
      <c r="G14" s="108">
        <v>359</v>
      </c>
      <c r="H14" s="108">
        <v>28844</v>
      </c>
      <c r="I14" s="108">
        <v>1289</v>
      </c>
      <c r="J14" s="113">
        <v>4.5</v>
      </c>
      <c r="K14" s="108">
        <v>21584</v>
      </c>
      <c r="L14" s="108">
        <v>188</v>
      </c>
      <c r="M14" s="108">
        <v>197</v>
      </c>
      <c r="N14" s="108">
        <v>21575</v>
      </c>
      <c r="O14" s="108">
        <v>4941</v>
      </c>
      <c r="P14" s="113">
        <v>22.9</v>
      </c>
    </row>
    <row r="15" spans="2:16" s="74" customFormat="1" ht="17.25" customHeight="1" x14ac:dyDescent="0.2">
      <c r="B15" s="110" t="s">
        <v>14</v>
      </c>
      <c r="C15" s="304"/>
      <c r="D15" s="114" t="s">
        <v>15</v>
      </c>
      <c r="E15" s="108">
        <v>1658</v>
      </c>
      <c r="F15" s="108">
        <v>0</v>
      </c>
      <c r="G15" s="108">
        <v>3</v>
      </c>
      <c r="H15" s="108">
        <v>1655</v>
      </c>
      <c r="I15" s="108">
        <v>77</v>
      </c>
      <c r="J15" s="113">
        <v>4.7</v>
      </c>
      <c r="K15" s="108">
        <v>316</v>
      </c>
      <c r="L15" s="108">
        <v>0</v>
      </c>
      <c r="M15" s="108">
        <v>0</v>
      </c>
      <c r="N15" s="108">
        <v>316</v>
      </c>
      <c r="O15" s="108">
        <v>32</v>
      </c>
      <c r="P15" s="113">
        <v>10.1</v>
      </c>
    </row>
    <row r="16" spans="2:16" s="74" customFormat="1" ht="17.25" customHeight="1" x14ac:dyDescent="0.2">
      <c r="B16" s="110" t="s">
        <v>16</v>
      </c>
      <c r="C16" s="304"/>
      <c r="D16" s="112" t="s">
        <v>17</v>
      </c>
      <c r="E16" s="108">
        <v>2741</v>
      </c>
      <c r="F16" s="108">
        <v>22</v>
      </c>
      <c r="G16" s="108">
        <v>22</v>
      </c>
      <c r="H16" s="108">
        <v>2741</v>
      </c>
      <c r="I16" s="108">
        <v>4</v>
      </c>
      <c r="J16" s="113">
        <v>0.1</v>
      </c>
      <c r="K16" s="108">
        <v>1720</v>
      </c>
      <c r="L16" s="108">
        <v>10</v>
      </c>
      <c r="M16" s="108">
        <v>5</v>
      </c>
      <c r="N16" s="108">
        <v>1725</v>
      </c>
      <c r="O16" s="108">
        <v>219</v>
      </c>
      <c r="P16" s="113">
        <v>12.7</v>
      </c>
    </row>
    <row r="17" spans="2:16" s="74" customFormat="1" ht="17.25" customHeight="1" x14ac:dyDescent="0.2">
      <c r="B17" s="110" t="s">
        <v>18</v>
      </c>
      <c r="C17" s="304"/>
      <c r="D17" s="112" t="s">
        <v>19</v>
      </c>
      <c r="E17" s="108">
        <v>14810</v>
      </c>
      <c r="F17" s="108">
        <v>288</v>
      </c>
      <c r="G17" s="108">
        <v>47</v>
      </c>
      <c r="H17" s="108">
        <v>15051</v>
      </c>
      <c r="I17" s="108">
        <v>398</v>
      </c>
      <c r="J17" s="113">
        <v>2.6</v>
      </c>
      <c r="K17" s="108">
        <v>2315</v>
      </c>
      <c r="L17" s="108">
        <v>16</v>
      </c>
      <c r="M17" s="108">
        <v>0</v>
      </c>
      <c r="N17" s="108">
        <v>2331</v>
      </c>
      <c r="O17" s="108">
        <v>300</v>
      </c>
      <c r="P17" s="113">
        <v>12.9</v>
      </c>
    </row>
    <row r="18" spans="2:16" s="74" customFormat="1" ht="17.25" customHeight="1" x14ac:dyDescent="0.2">
      <c r="B18" s="110" t="s">
        <v>20</v>
      </c>
      <c r="C18" s="304"/>
      <c r="D18" s="112" t="s">
        <v>21</v>
      </c>
      <c r="E18" s="108">
        <v>34915</v>
      </c>
      <c r="F18" s="108">
        <v>424</v>
      </c>
      <c r="G18" s="108">
        <v>761</v>
      </c>
      <c r="H18" s="108">
        <v>34578</v>
      </c>
      <c r="I18" s="108">
        <v>8257</v>
      </c>
      <c r="J18" s="113">
        <v>23.9</v>
      </c>
      <c r="K18" s="108">
        <v>34380</v>
      </c>
      <c r="L18" s="108">
        <v>286</v>
      </c>
      <c r="M18" s="108">
        <v>620</v>
      </c>
      <c r="N18" s="108">
        <v>34046</v>
      </c>
      <c r="O18" s="108">
        <v>22189</v>
      </c>
      <c r="P18" s="113">
        <v>65.2</v>
      </c>
    </row>
    <row r="19" spans="2:16" s="74" customFormat="1" ht="17.25" customHeight="1" x14ac:dyDescent="0.2">
      <c r="B19" s="110" t="s">
        <v>22</v>
      </c>
      <c r="C19" s="304"/>
      <c r="D19" s="112" t="s">
        <v>23</v>
      </c>
      <c r="E19" s="108">
        <v>4435</v>
      </c>
      <c r="F19" s="108">
        <v>32</v>
      </c>
      <c r="G19" s="108">
        <v>0</v>
      </c>
      <c r="H19" s="108">
        <v>4467</v>
      </c>
      <c r="I19" s="108">
        <v>0</v>
      </c>
      <c r="J19" s="113">
        <v>0</v>
      </c>
      <c r="K19" s="108">
        <v>4364</v>
      </c>
      <c r="L19" s="108">
        <v>16</v>
      </c>
      <c r="M19" s="108">
        <v>26</v>
      </c>
      <c r="N19" s="108">
        <v>4354</v>
      </c>
      <c r="O19" s="108">
        <v>491</v>
      </c>
      <c r="P19" s="113">
        <v>11.3</v>
      </c>
    </row>
    <row r="20" spans="2:16" s="74" customFormat="1" ht="17.25" customHeight="1" x14ac:dyDescent="0.2">
      <c r="B20" s="110" t="s">
        <v>24</v>
      </c>
      <c r="C20" s="304"/>
      <c r="D20" s="112" t="s">
        <v>25</v>
      </c>
      <c r="E20" s="108">
        <v>1917</v>
      </c>
      <c r="F20" s="108">
        <v>137</v>
      </c>
      <c r="G20" s="108">
        <v>11</v>
      </c>
      <c r="H20" s="108">
        <v>2043</v>
      </c>
      <c r="I20" s="108">
        <v>559</v>
      </c>
      <c r="J20" s="113">
        <v>27.4</v>
      </c>
      <c r="K20" s="108">
        <v>1533</v>
      </c>
      <c r="L20" s="108">
        <v>0</v>
      </c>
      <c r="M20" s="108">
        <v>0</v>
      </c>
      <c r="N20" s="108">
        <v>1533</v>
      </c>
      <c r="O20" s="108">
        <v>914</v>
      </c>
      <c r="P20" s="113">
        <v>59.6</v>
      </c>
    </row>
    <row r="21" spans="2:16" s="74" customFormat="1" ht="17.25" customHeight="1" x14ac:dyDescent="0.2">
      <c r="B21" s="110" t="s">
        <v>26</v>
      </c>
      <c r="C21" s="304"/>
      <c r="D21" s="115" t="s">
        <v>27</v>
      </c>
      <c r="E21" s="108">
        <v>4786</v>
      </c>
      <c r="F21" s="108">
        <v>0</v>
      </c>
      <c r="G21" s="108">
        <v>60</v>
      </c>
      <c r="H21" s="108">
        <v>4726</v>
      </c>
      <c r="I21" s="108">
        <v>70</v>
      </c>
      <c r="J21" s="113">
        <v>1.5</v>
      </c>
      <c r="K21" s="108">
        <v>2655</v>
      </c>
      <c r="L21" s="108">
        <v>0</v>
      </c>
      <c r="M21" s="108">
        <v>7</v>
      </c>
      <c r="N21" s="108">
        <v>2648</v>
      </c>
      <c r="O21" s="108">
        <v>605</v>
      </c>
      <c r="P21" s="113">
        <v>22.8</v>
      </c>
    </row>
    <row r="22" spans="2:16" s="74" customFormat="1" ht="17.25" customHeight="1" x14ac:dyDescent="0.2">
      <c r="B22" s="110" t="s">
        <v>28</v>
      </c>
      <c r="C22" s="304"/>
      <c r="D22" s="116" t="s">
        <v>29</v>
      </c>
      <c r="E22" s="108">
        <v>10193</v>
      </c>
      <c r="F22" s="108">
        <v>151</v>
      </c>
      <c r="G22" s="108">
        <v>770</v>
      </c>
      <c r="H22" s="108">
        <v>9574</v>
      </c>
      <c r="I22" s="108">
        <v>7363</v>
      </c>
      <c r="J22" s="113">
        <v>76.900000000000006</v>
      </c>
      <c r="K22" s="108">
        <v>19223</v>
      </c>
      <c r="L22" s="108">
        <v>963</v>
      </c>
      <c r="M22" s="108">
        <v>907</v>
      </c>
      <c r="N22" s="108">
        <v>19279</v>
      </c>
      <c r="O22" s="108">
        <v>15811</v>
      </c>
      <c r="P22" s="113">
        <v>82</v>
      </c>
    </row>
    <row r="23" spans="2:16" s="74" customFormat="1" ht="17.25" customHeight="1" x14ac:dyDescent="0.2">
      <c r="B23" s="110" t="s">
        <v>30</v>
      </c>
      <c r="C23" s="304"/>
      <c r="D23" s="117" t="s">
        <v>31</v>
      </c>
      <c r="E23" s="108">
        <v>5174</v>
      </c>
      <c r="F23" s="108">
        <v>72</v>
      </c>
      <c r="G23" s="108">
        <v>133</v>
      </c>
      <c r="H23" s="108">
        <v>5113</v>
      </c>
      <c r="I23" s="108">
        <v>799</v>
      </c>
      <c r="J23" s="113">
        <v>15.6</v>
      </c>
      <c r="K23" s="108">
        <v>5021</v>
      </c>
      <c r="L23" s="108">
        <v>195</v>
      </c>
      <c r="M23" s="108">
        <v>62</v>
      </c>
      <c r="N23" s="108">
        <v>5154</v>
      </c>
      <c r="O23" s="108">
        <v>1948</v>
      </c>
      <c r="P23" s="113">
        <v>37.799999999999997</v>
      </c>
    </row>
    <row r="24" spans="2:16" s="74" customFormat="1" ht="17.25" customHeight="1" x14ac:dyDescent="0.2">
      <c r="B24" s="110" t="s">
        <v>32</v>
      </c>
      <c r="C24" s="304"/>
      <c r="D24" s="112" t="s">
        <v>33</v>
      </c>
      <c r="E24" s="108">
        <v>10696</v>
      </c>
      <c r="F24" s="108">
        <v>0</v>
      </c>
      <c r="G24" s="108">
        <v>1067</v>
      </c>
      <c r="H24" s="108">
        <v>9629</v>
      </c>
      <c r="I24" s="108">
        <v>1184</v>
      </c>
      <c r="J24" s="113">
        <v>12.3</v>
      </c>
      <c r="K24" s="108">
        <v>16972</v>
      </c>
      <c r="L24" s="108">
        <v>24</v>
      </c>
      <c r="M24" s="108">
        <v>651</v>
      </c>
      <c r="N24" s="108">
        <v>16345</v>
      </c>
      <c r="O24" s="108">
        <v>4116</v>
      </c>
      <c r="P24" s="113">
        <v>25.2</v>
      </c>
    </row>
    <row r="25" spans="2:16" s="74" customFormat="1" ht="17.25" customHeight="1" x14ac:dyDescent="0.2">
      <c r="B25" s="110" t="s">
        <v>34</v>
      </c>
      <c r="C25" s="304"/>
      <c r="D25" s="112" t="s">
        <v>35</v>
      </c>
      <c r="E25" s="108">
        <v>20212</v>
      </c>
      <c r="F25" s="108">
        <v>461</v>
      </c>
      <c r="G25" s="108">
        <v>561</v>
      </c>
      <c r="H25" s="108">
        <v>20112</v>
      </c>
      <c r="I25" s="108">
        <v>2952</v>
      </c>
      <c r="J25" s="113">
        <v>14.7</v>
      </c>
      <c r="K25" s="108">
        <v>61025</v>
      </c>
      <c r="L25" s="108">
        <v>1692</v>
      </c>
      <c r="M25" s="108">
        <v>1355</v>
      </c>
      <c r="N25" s="108">
        <v>61362</v>
      </c>
      <c r="O25" s="108">
        <v>16145</v>
      </c>
      <c r="P25" s="113">
        <v>26.3</v>
      </c>
    </row>
    <row r="26" spans="2:16" s="74" customFormat="1" ht="17.25" customHeight="1" x14ac:dyDescent="0.2">
      <c r="B26" s="110" t="s">
        <v>36</v>
      </c>
      <c r="C26" s="304"/>
      <c r="D26" s="112" t="s">
        <v>37</v>
      </c>
      <c r="E26" s="108">
        <v>2255</v>
      </c>
      <c r="F26" s="108">
        <v>14</v>
      </c>
      <c r="G26" s="108">
        <v>41</v>
      </c>
      <c r="H26" s="108">
        <v>2228</v>
      </c>
      <c r="I26" s="108">
        <v>10</v>
      </c>
      <c r="J26" s="113">
        <v>0.4</v>
      </c>
      <c r="K26" s="108">
        <v>1461</v>
      </c>
      <c r="L26" s="108">
        <v>0</v>
      </c>
      <c r="M26" s="108">
        <v>4</v>
      </c>
      <c r="N26" s="108">
        <v>1457</v>
      </c>
      <c r="O26" s="108">
        <v>166</v>
      </c>
      <c r="P26" s="113">
        <v>11.4</v>
      </c>
    </row>
    <row r="27" spans="2:16" s="74" customFormat="1" ht="17.25" customHeight="1" x14ac:dyDescent="0.2">
      <c r="B27" s="110" t="s">
        <v>38</v>
      </c>
      <c r="C27" s="304"/>
      <c r="D27" s="118" t="s">
        <v>39</v>
      </c>
      <c r="E27" s="108">
        <v>13107</v>
      </c>
      <c r="F27" s="108">
        <v>226</v>
      </c>
      <c r="G27" s="108">
        <v>271</v>
      </c>
      <c r="H27" s="108">
        <v>13062</v>
      </c>
      <c r="I27" s="108">
        <v>2090</v>
      </c>
      <c r="J27" s="113">
        <v>16</v>
      </c>
      <c r="K27" s="108">
        <v>13390</v>
      </c>
      <c r="L27" s="108">
        <v>297</v>
      </c>
      <c r="M27" s="108">
        <v>353</v>
      </c>
      <c r="N27" s="108">
        <v>13334</v>
      </c>
      <c r="O27" s="108">
        <v>5947</v>
      </c>
      <c r="P27" s="113">
        <v>44.6</v>
      </c>
    </row>
    <row r="28" spans="2:16" s="74" customFormat="1" ht="17.25" customHeight="1" x14ac:dyDescent="0.2">
      <c r="B28" s="105" t="s">
        <v>40</v>
      </c>
      <c r="C28" s="106"/>
      <c r="D28" s="119" t="s">
        <v>41</v>
      </c>
      <c r="E28" s="120">
        <v>7196</v>
      </c>
      <c r="F28" s="120">
        <v>56</v>
      </c>
      <c r="G28" s="120">
        <v>142</v>
      </c>
      <c r="H28" s="120">
        <v>7110</v>
      </c>
      <c r="I28" s="120">
        <v>728</v>
      </c>
      <c r="J28" s="109">
        <v>10.199999999999999</v>
      </c>
      <c r="K28" s="120">
        <v>10202</v>
      </c>
      <c r="L28" s="120">
        <v>42</v>
      </c>
      <c r="M28" s="120">
        <v>101</v>
      </c>
      <c r="N28" s="120">
        <v>10143</v>
      </c>
      <c r="O28" s="120">
        <v>3336</v>
      </c>
      <c r="P28" s="109">
        <v>32.9</v>
      </c>
    </row>
    <row r="29" spans="2:16" s="74" customFormat="1" ht="17.25" customHeight="1" x14ac:dyDescent="0.2">
      <c r="B29" s="110" t="s">
        <v>42</v>
      </c>
      <c r="C29" s="304"/>
      <c r="D29" s="121" t="s">
        <v>43</v>
      </c>
      <c r="E29" s="108">
        <v>1354</v>
      </c>
      <c r="F29" s="108">
        <v>11</v>
      </c>
      <c r="G29" s="108">
        <v>8</v>
      </c>
      <c r="H29" s="108">
        <v>1357</v>
      </c>
      <c r="I29" s="108">
        <v>28</v>
      </c>
      <c r="J29" s="113">
        <v>2.1</v>
      </c>
      <c r="K29" s="108">
        <v>2518</v>
      </c>
      <c r="L29" s="108">
        <v>66</v>
      </c>
      <c r="M29" s="108">
        <v>12</v>
      </c>
      <c r="N29" s="108">
        <v>2572</v>
      </c>
      <c r="O29" s="108">
        <v>361</v>
      </c>
      <c r="P29" s="113">
        <v>14</v>
      </c>
    </row>
    <row r="30" spans="2:16" s="74" customFormat="1" ht="17.25" customHeight="1" x14ac:dyDescent="0.2">
      <c r="B30" s="110" t="s">
        <v>44</v>
      </c>
      <c r="C30" s="304"/>
      <c r="D30" s="121" t="s">
        <v>45</v>
      </c>
      <c r="E30" s="108">
        <v>2105</v>
      </c>
      <c r="F30" s="108">
        <v>42</v>
      </c>
      <c r="G30" s="108">
        <v>25</v>
      </c>
      <c r="H30" s="108">
        <v>2122</v>
      </c>
      <c r="I30" s="108">
        <v>238</v>
      </c>
      <c r="J30" s="113">
        <v>11.2</v>
      </c>
      <c r="K30" s="108">
        <v>717</v>
      </c>
      <c r="L30" s="108">
        <v>6</v>
      </c>
      <c r="M30" s="108">
        <v>1</v>
      </c>
      <c r="N30" s="108">
        <v>722</v>
      </c>
      <c r="O30" s="108">
        <v>439</v>
      </c>
      <c r="P30" s="113">
        <v>60.8</v>
      </c>
    </row>
    <row r="31" spans="2:16" s="74" customFormat="1" ht="17.25" customHeight="1" x14ac:dyDescent="0.2">
      <c r="B31" s="110" t="s">
        <v>46</v>
      </c>
      <c r="C31" s="304"/>
      <c r="D31" s="121" t="s">
        <v>47</v>
      </c>
      <c r="E31" s="108" t="s">
        <v>117</v>
      </c>
      <c r="F31" s="108" t="s">
        <v>117</v>
      </c>
      <c r="G31" s="108" t="s">
        <v>117</v>
      </c>
      <c r="H31" s="108" t="s">
        <v>117</v>
      </c>
      <c r="I31" s="108" t="s">
        <v>117</v>
      </c>
      <c r="J31" s="113" t="s">
        <v>117</v>
      </c>
      <c r="K31" s="108" t="s">
        <v>117</v>
      </c>
      <c r="L31" s="108" t="s">
        <v>117</v>
      </c>
      <c r="M31" s="108" t="s">
        <v>117</v>
      </c>
      <c r="N31" s="108" t="s">
        <v>117</v>
      </c>
      <c r="O31" s="108" t="s">
        <v>117</v>
      </c>
      <c r="P31" s="113" t="s">
        <v>117</v>
      </c>
    </row>
    <row r="32" spans="2:16" s="74" customFormat="1" ht="17.25" customHeight="1" x14ac:dyDescent="0.2">
      <c r="B32" s="110" t="s">
        <v>48</v>
      </c>
      <c r="C32" s="304"/>
      <c r="D32" s="121" t="s">
        <v>49</v>
      </c>
      <c r="E32" s="108" t="s">
        <v>117</v>
      </c>
      <c r="F32" s="108" t="s">
        <v>117</v>
      </c>
      <c r="G32" s="108" t="s">
        <v>117</v>
      </c>
      <c r="H32" s="108" t="s">
        <v>117</v>
      </c>
      <c r="I32" s="108" t="s">
        <v>117</v>
      </c>
      <c r="J32" s="113" t="s">
        <v>117</v>
      </c>
      <c r="K32" s="108" t="s">
        <v>117</v>
      </c>
      <c r="L32" s="108" t="s">
        <v>117</v>
      </c>
      <c r="M32" s="108" t="s">
        <v>117</v>
      </c>
      <c r="N32" s="108" t="s">
        <v>117</v>
      </c>
      <c r="O32" s="108" t="s">
        <v>117</v>
      </c>
      <c r="P32" s="113" t="s">
        <v>117</v>
      </c>
    </row>
    <row r="33" spans="2:16" s="74" customFormat="1" ht="17.25" customHeight="1" x14ac:dyDescent="0.2">
      <c r="B33" s="110" t="s">
        <v>50</v>
      </c>
      <c r="C33" s="304"/>
      <c r="D33" s="121" t="s">
        <v>51</v>
      </c>
      <c r="E33" s="108">
        <v>2020</v>
      </c>
      <c r="F33" s="108">
        <v>26</v>
      </c>
      <c r="G33" s="108">
        <v>3</v>
      </c>
      <c r="H33" s="108">
        <v>2043</v>
      </c>
      <c r="I33" s="108">
        <v>4</v>
      </c>
      <c r="J33" s="113">
        <v>0.2</v>
      </c>
      <c r="K33" s="108">
        <v>187</v>
      </c>
      <c r="L33" s="108">
        <v>0</v>
      </c>
      <c r="M33" s="108">
        <v>0</v>
      </c>
      <c r="N33" s="108">
        <v>187</v>
      </c>
      <c r="O33" s="108">
        <v>11</v>
      </c>
      <c r="P33" s="113">
        <v>5.9</v>
      </c>
    </row>
    <row r="34" spans="2:16" s="74" customFormat="1" ht="17.25" customHeight="1" x14ac:dyDescent="0.2">
      <c r="B34" s="110" t="s">
        <v>52</v>
      </c>
      <c r="C34" s="304"/>
      <c r="D34" s="121" t="s">
        <v>53</v>
      </c>
      <c r="E34" s="108">
        <v>1209</v>
      </c>
      <c r="F34" s="108">
        <v>2</v>
      </c>
      <c r="G34" s="108">
        <v>12</v>
      </c>
      <c r="H34" s="108">
        <v>1199</v>
      </c>
      <c r="I34" s="108">
        <v>52</v>
      </c>
      <c r="J34" s="113">
        <v>4.3</v>
      </c>
      <c r="K34" s="108">
        <v>907</v>
      </c>
      <c r="L34" s="108">
        <v>3</v>
      </c>
      <c r="M34" s="108">
        <v>14</v>
      </c>
      <c r="N34" s="108">
        <v>896</v>
      </c>
      <c r="O34" s="108">
        <v>83</v>
      </c>
      <c r="P34" s="113">
        <v>9.3000000000000007</v>
      </c>
    </row>
    <row r="35" spans="2:16" s="74" customFormat="1" ht="17.25" customHeight="1" x14ac:dyDescent="0.2">
      <c r="B35" s="110" t="s">
        <v>54</v>
      </c>
      <c r="C35" s="304"/>
      <c r="D35" s="121" t="s">
        <v>55</v>
      </c>
      <c r="E35" s="122">
        <v>1758</v>
      </c>
      <c r="F35" s="122">
        <v>3</v>
      </c>
      <c r="G35" s="122">
        <v>22</v>
      </c>
      <c r="H35" s="122">
        <v>1739</v>
      </c>
      <c r="I35" s="122">
        <v>2</v>
      </c>
      <c r="J35" s="123">
        <v>0.1</v>
      </c>
      <c r="K35" s="122">
        <v>211</v>
      </c>
      <c r="L35" s="122">
        <v>0</v>
      </c>
      <c r="M35" s="122">
        <v>2</v>
      </c>
      <c r="N35" s="122">
        <v>209</v>
      </c>
      <c r="O35" s="122">
        <v>9</v>
      </c>
      <c r="P35" s="123">
        <v>4.3</v>
      </c>
    </row>
    <row r="36" spans="2:16" s="74" customFormat="1" ht="17.25" customHeight="1" x14ac:dyDescent="0.2">
      <c r="B36" s="110" t="s">
        <v>56</v>
      </c>
      <c r="C36" s="304"/>
      <c r="D36" s="121" t="s">
        <v>57</v>
      </c>
      <c r="E36" s="108">
        <v>1768</v>
      </c>
      <c r="F36" s="108">
        <v>0</v>
      </c>
      <c r="G36" s="108">
        <v>39</v>
      </c>
      <c r="H36" s="108">
        <v>1729</v>
      </c>
      <c r="I36" s="108">
        <v>40</v>
      </c>
      <c r="J36" s="113">
        <v>2.2999999999999998</v>
      </c>
      <c r="K36" s="108">
        <v>144</v>
      </c>
      <c r="L36" s="108">
        <v>0</v>
      </c>
      <c r="M36" s="108">
        <v>0</v>
      </c>
      <c r="N36" s="108">
        <v>144</v>
      </c>
      <c r="O36" s="108">
        <v>8</v>
      </c>
      <c r="P36" s="113">
        <v>5.6</v>
      </c>
    </row>
    <row r="37" spans="2:16" s="74" customFormat="1" ht="17.25" customHeight="1" x14ac:dyDescent="0.2">
      <c r="B37" s="110" t="s">
        <v>58</v>
      </c>
      <c r="C37" s="304"/>
      <c r="D37" s="121" t="s">
        <v>59</v>
      </c>
      <c r="E37" s="108">
        <v>897</v>
      </c>
      <c r="F37" s="108">
        <v>10</v>
      </c>
      <c r="G37" s="108">
        <v>5</v>
      </c>
      <c r="H37" s="108">
        <v>902</v>
      </c>
      <c r="I37" s="108">
        <v>106</v>
      </c>
      <c r="J37" s="113">
        <v>11.8</v>
      </c>
      <c r="K37" s="108">
        <v>229</v>
      </c>
      <c r="L37" s="108">
        <v>1</v>
      </c>
      <c r="M37" s="108">
        <v>1</v>
      </c>
      <c r="N37" s="108">
        <v>229</v>
      </c>
      <c r="O37" s="108">
        <v>21</v>
      </c>
      <c r="P37" s="113">
        <v>9.1999999999999993</v>
      </c>
    </row>
    <row r="38" spans="2:16" s="74" customFormat="1" ht="17.25" customHeight="1" x14ac:dyDescent="0.2">
      <c r="B38" s="110" t="s">
        <v>60</v>
      </c>
      <c r="C38" s="304"/>
      <c r="D38" s="121" t="s">
        <v>61</v>
      </c>
      <c r="E38" s="108">
        <v>1053</v>
      </c>
      <c r="F38" s="108">
        <v>12</v>
      </c>
      <c r="G38" s="108">
        <v>29</v>
      </c>
      <c r="H38" s="108">
        <v>1036</v>
      </c>
      <c r="I38" s="108">
        <v>10</v>
      </c>
      <c r="J38" s="113">
        <v>1</v>
      </c>
      <c r="K38" s="108">
        <v>965</v>
      </c>
      <c r="L38" s="108">
        <v>15</v>
      </c>
      <c r="M38" s="108">
        <v>36</v>
      </c>
      <c r="N38" s="108">
        <v>944</v>
      </c>
      <c r="O38" s="108">
        <v>63</v>
      </c>
      <c r="P38" s="113">
        <v>6.7</v>
      </c>
    </row>
    <row r="39" spans="2:16" s="74" customFormat="1" ht="17.25" customHeight="1" x14ac:dyDescent="0.2">
      <c r="B39" s="110" t="s">
        <v>62</v>
      </c>
      <c r="C39" s="304"/>
      <c r="D39" s="121" t="s">
        <v>63</v>
      </c>
      <c r="E39" s="108">
        <v>2415</v>
      </c>
      <c r="F39" s="108">
        <v>3</v>
      </c>
      <c r="G39" s="108">
        <v>26</v>
      </c>
      <c r="H39" s="108">
        <v>2392</v>
      </c>
      <c r="I39" s="108">
        <v>17</v>
      </c>
      <c r="J39" s="113">
        <v>0.7</v>
      </c>
      <c r="K39" s="108">
        <v>2267</v>
      </c>
      <c r="L39" s="108">
        <v>21</v>
      </c>
      <c r="M39" s="108">
        <v>18</v>
      </c>
      <c r="N39" s="108">
        <v>2270</v>
      </c>
      <c r="O39" s="108">
        <v>270</v>
      </c>
      <c r="P39" s="113">
        <v>11.9</v>
      </c>
    </row>
    <row r="40" spans="2:16" s="74" customFormat="1" ht="17.25" customHeight="1" x14ac:dyDescent="0.2">
      <c r="B40" s="110" t="s">
        <v>64</v>
      </c>
      <c r="C40" s="304"/>
      <c r="D40" s="121" t="s">
        <v>65</v>
      </c>
      <c r="E40" s="108">
        <v>1102</v>
      </c>
      <c r="F40" s="108">
        <v>13</v>
      </c>
      <c r="G40" s="108">
        <v>9</v>
      </c>
      <c r="H40" s="108">
        <v>1106</v>
      </c>
      <c r="I40" s="108">
        <v>7</v>
      </c>
      <c r="J40" s="113">
        <v>0.6</v>
      </c>
      <c r="K40" s="108">
        <v>1015</v>
      </c>
      <c r="L40" s="108">
        <v>34</v>
      </c>
      <c r="M40" s="108">
        <v>4</v>
      </c>
      <c r="N40" s="108">
        <v>1045</v>
      </c>
      <c r="O40" s="108">
        <v>49</v>
      </c>
      <c r="P40" s="113">
        <v>4.7</v>
      </c>
    </row>
    <row r="41" spans="2:16" s="74" customFormat="1" ht="17.25" customHeight="1" x14ac:dyDescent="0.2">
      <c r="B41" s="110" t="s">
        <v>66</v>
      </c>
      <c r="C41" s="304"/>
      <c r="D41" s="121" t="s">
        <v>67</v>
      </c>
      <c r="E41" s="108">
        <v>2044</v>
      </c>
      <c r="F41" s="108">
        <v>14</v>
      </c>
      <c r="G41" s="108">
        <v>28</v>
      </c>
      <c r="H41" s="108">
        <v>2030</v>
      </c>
      <c r="I41" s="108">
        <v>8</v>
      </c>
      <c r="J41" s="113">
        <v>0.4</v>
      </c>
      <c r="K41" s="108">
        <v>718</v>
      </c>
      <c r="L41" s="108">
        <v>0</v>
      </c>
      <c r="M41" s="108">
        <v>5</v>
      </c>
      <c r="N41" s="108">
        <v>713</v>
      </c>
      <c r="O41" s="108">
        <v>160</v>
      </c>
      <c r="P41" s="113">
        <v>22.4</v>
      </c>
    </row>
    <row r="42" spans="2:16" s="74" customFormat="1" ht="17.25" customHeight="1" x14ac:dyDescent="0.2">
      <c r="B42" s="124" t="s">
        <v>68</v>
      </c>
      <c r="C42" s="125"/>
      <c r="D42" s="126" t="s">
        <v>69</v>
      </c>
      <c r="E42" s="127">
        <v>1943</v>
      </c>
      <c r="F42" s="127">
        <v>4</v>
      </c>
      <c r="G42" s="127">
        <v>0</v>
      </c>
      <c r="H42" s="127">
        <v>1947</v>
      </c>
      <c r="I42" s="127">
        <v>35</v>
      </c>
      <c r="J42" s="128">
        <v>1.8</v>
      </c>
      <c r="K42" s="127">
        <v>495</v>
      </c>
      <c r="L42" s="127">
        <v>0</v>
      </c>
      <c r="M42" s="127">
        <v>0</v>
      </c>
      <c r="N42" s="127">
        <v>495</v>
      </c>
      <c r="O42" s="127">
        <v>22</v>
      </c>
      <c r="P42" s="128">
        <v>4.4000000000000004</v>
      </c>
    </row>
    <row r="43" spans="2:16" s="74" customFormat="1" ht="17.25" customHeight="1" x14ac:dyDescent="0.2">
      <c r="B43" s="129" t="s">
        <v>70</v>
      </c>
      <c r="C43" s="130"/>
      <c r="D43" s="131" t="s">
        <v>71</v>
      </c>
      <c r="E43" s="132">
        <v>1889</v>
      </c>
      <c r="F43" s="132">
        <v>76</v>
      </c>
      <c r="G43" s="132">
        <v>89</v>
      </c>
      <c r="H43" s="132">
        <v>1876</v>
      </c>
      <c r="I43" s="132">
        <v>135</v>
      </c>
      <c r="J43" s="133">
        <v>7.2</v>
      </c>
      <c r="K43" s="132">
        <v>2193</v>
      </c>
      <c r="L43" s="132">
        <v>115</v>
      </c>
      <c r="M43" s="132">
        <v>173</v>
      </c>
      <c r="N43" s="132">
        <v>2135</v>
      </c>
      <c r="O43" s="132">
        <v>508</v>
      </c>
      <c r="P43" s="133">
        <v>23.8</v>
      </c>
    </row>
    <row r="44" spans="2:16" s="74" customFormat="1" ht="10.5" customHeight="1" x14ac:dyDescent="0.2">
      <c r="D44" s="83"/>
      <c r="E44" s="83"/>
      <c r="F44" s="83"/>
      <c r="G44" s="83"/>
      <c r="H44" s="83"/>
      <c r="I44" s="83"/>
      <c r="J44" s="83"/>
      <c r="K44" s="83"/>
      <c r="L44" s="83"/>
      <c r="M44" s="83"/>
      <c r="N44" s="83"/>
      <c r="O44" s="83"/>
      <c r="P44" s="83"/>
    </row>
    <row r="45" spans="2:16" ht="10.5" customHeight="1" x14ac:dyDescent="0.2"/>
    <row r="46" spans="2:16" s="74" customFormat="1" ht="21" customHeight="1" x14ac:dyDescent="0.2">
      <c r="B46" s="134" t="s">
        <v>7</v>
      </c>
      <c r="C46" s="134"/>
      <c r="D46" s="134"/>
      <c r="E46" s="135"/>
      <c r="F46" s="135"/>
      <c r="G46" s="135"/>
      <c r="I46" s="82"/>
      <c r="J46" s="82"/>
      <c r="K46" s="135"/>
      <c r="L46" s="135"/>
      <c r="M46" s="135"/>
      <c r="O46" s="82"/>
      <c r="P46" s="82" t="s">
        <v>2</v>
      </c>
    </row>
    <row r="47" spans="2:16" s="74" customFormat="1" ht="21.6" customHeight="1" x14ac:dyDescent="0.2">
      <c r="B47" s="84"/>
      <c r="C47" s="85"/>
      <c r="D47" s="86"/>
      <c r="E47" s="145" t="s">
        <v>100</v>
      </c>
      <c r="F47" s="146"/>
      <c r="G47" s="146"/>
      <c r="H47" s="146"/>
      <c r="I47" s="147"/>
      <c r="J47" s="148"/>
      <c r="K47" s="149" t="s">
        <v>101</v>
      </c>
      <c r="L47" s="146"/>
      <c r="M47" s="146"/>
      <c r="N47" s="146"/>
      <c r="O47" s="147"/>
      <c r="P47" s="148"/>
    </row>
    <row r="48" spans="2:16" s="74" customFormat="1" ht="18" customHeight="1" x14ac:dyDescent="0.2">
      <c r="B48" s="93"/>
      <c r="C48" s="94"/>
      <c r="D48" s="305"/>
      <c r="E48" s="150" t="s">
        <v>102</v>
      </c>
      <c r="F48" s="150" t="s">
        <v>103</v>
      </c>
      <c r="G48" s="150" t="s">
        <v>104</v>
      </c>
      <c r="H48" s="151" t="s">
        <v>105</v>
      </c>
      <c r="I48" s="90"/>
      <c r="J48" s="91"/>
      <c r="K48" s="150" t="s">
        <v>102</v>
      </c>
      <c r="L48" s="150" t="s">
        <v>103</v>
      </c>
      <c r="M48" s="150" t="s">
        <v>104</v>
      </c>
      <c r="N48" s="151" t="s">
        <v>105</v>
      </c>
      <c r="O48" s="90"/>
      <c r="P48" s="91"/>
    </row>
    <row r="49" spans="2:16" s="74" customFormat="1" ht="18" customHeight="1" x14ac:dyDescent="0.2">
      <c r="B49" s="93"/>
      <c r="C49" s="94"/>
      <c r="D49" s="302" t="s">
        <v>3</v>
      </c>
      <c r="E49" s="152" t="s">
        <v>106</v>
      </c>
      <c r="F49" s="152"/>
      <c r="G49" s="152"/>
      <c r="H49" s="153" t="s">
        <v>106</v>
      </c>
      <c r="I49" s="98" t="s">
        <v>107</v>
      </c>
      <c r="J49" s="303" t="s">
        <v>108</v>
      </c>
      <c r="K49" s="152" t="s">
        <v>106</v>
      </c>
      <c r="L49" s="152"/>
      <c r="M49" s="152"/>
      <c r="N49" s="153" t="s">
        <v>106</v>
      </c>
      <c r="O49" s="98" t="s">
        <v>107</v>
      </c>
      <c r="P49" s="303" t="s">
        <v>108</v>
      </c>
    </row>
    <row r="50" spans="2:16" s="74" customFormat="1" ht="18" customHeight="1" x14ac:dyDescent="0.2">
      <c r="B50" s="93"/>
      <c r="C50" s="94"/>
      <c r="D50" s="305"/>
      <c r="E50" s="152" t="s">
        <v>109</v>
      </c>
      <c r="F50" s="152" t="s">
        <v>110</v>
      </c>
      <c r="G50" s="152" t="s">
        <v>110</v>
      </c>
      <c r="H50" s="153" t="s">
        <v>110</v>
      </c>
      <c r="I50" s="154" t="s">
        <v>111</v>
      </c>
      <c r="J50" s="303" t="s">
        <v>111</v>
      </c>
      <c r="K50" s="152" t="s">
        <v>109</v>
      </c>
      <c r="L50" s="152" t="s">
        <v>110</v>
      </c>
      <c r="M50" s="152" t="s">
        <v>110</v>
      </c>
      <c r="N50" s="153" t="s">
        <v>110</v>
      </c>
      <c r="O50" s="154" t="s">
        <v>111</v>
      </c>
      <c r="P50" s="303" t="s">
        <v>111</v>
      </c>
    </row>
    <row r="51" spans="2:16" s="74" customFormat="1" ht="18" customHeight="1" x14ac:dyDescent="0.2">
      <c r="B51" s="93"/>
      <c r="C51" s="94"/>
      <c r="E51" s="152" t="s">
        <v>112</v>
      </c>
      <c r="F51" s="152" t="s">
        <v>112</v>
      </c>
      <c r="G51" s="152" t="s">
        <v>112</v>
      </c>
      <c r="H51" s="153" t="s">
        <v>112</v>
      </c>
      <c r="I51" s="154" t="s">
        <v>113</v>
      </c>
      <c r="J51" s="303" t="s">
        <v>114</v>
      </c>
      <c r="K51" s="152" t="s">
        <v>112</v>
      </c>
      <c r="L51" s="152" t="s">
        <v>112</v>
      </c>
      <c r="M51" s="152" t="s">
        <v>112</v>
      </c>
      <c r="N51" s="153" t="s">
        <v>112</v>
      </c>
      <c r="O51" s="154" t="s">
        <v>113</v>
      </c>
      <c r="P51" s="303" t="s">
        <v>114</v>
      </c>
    </row>
    <row r="52" spans="2:16" s="74" customFormat="1" ht="18" customHeight="1" x14ac:dyDescent="0.2">
      <c r="B52" s="99"/>
      <c r="C52" s="100"/>
      <c r="D52" s="101"/>
      <c r="E52" s="155" t="s">
        <v>115</v>
      </c>
      <c r="F52" s="155" t="s">
        <v>115</v>
      </c>
      <c r="G52" s="155" t="s">
        <v>115</v>
      </c>
      <c r="H52" s="156" t="s">
        <v>115</v>
      </c>
      <c r="I52" s="103" t="s">
        <v>115</v>
      </c>
      <c r="J52" s="104" t="s">
        <v>116</v>
      </c>
      <c r="K52" s="155" t="s">
        <v>115</v>
      </c>
      <c r="L52" s="155" t="s">
        <v>115</v>
      </c>
      <c r="M52" s="155" t="s">
        <v>115</v>
      </c>
      <c r="N52" s="156" t="s">
        <v>115</v>
      </c>
      <c r="O52" s="103" t="s">
        <v>115</v>
      </c>
      <c r="P52" s="104" t="s">
        <v>116</v>
      </c>
    </row>
    <row r="53" spans="2:16" s="74" customFormat="1" ht="18" customHeight="1" x14ac:dyDescent="0.2">
      <c r="B53" s="105" t="str">
        <f t="shared" ref="B53:B84" si="0">+B12</f>
        <v>TL</v>
      </c>
      <c r="C53" s="106"/>
      <c r="D53" s="107" t="str">
        <f t="shared" ref="D53:D84" si="1">+D12</f>
        <v>調査産業計</v>
      </c>
      <c r="E53" s="108">
        <v>91400</v>
      </c>
      <c r="F53" s="108">
        <v>1273</v>
      </c>
      <c r="G53" s="108">
        <v>1991</v>
      </c>
      <c r="H53" s="108">
        <v>90682</v>
      </c>
      <c r="I53" s="108">
        <v>10685</v>
      </c>
      <c r="J53" s="109">
        <v>11.8</v>
      </c>
      <c r="K53" s="108">
        <v>102557</v>
      </c>
      <c r="L53" s="108">
        <v>1397</v>
      </c>
      <c r="M53" s="108">
        <v>2075</v>
      </c>
      <c r="N53" s="108">
        <v>101879</v>
      </c>
      <c r="O53" s="108">
        <v>35035</v>
      </c>
      <c r="P53" s="109">
        <v>34.4</v>
      </c>
    </row>
    <row r="54" spans="2:16" s="74" customFormat="1" ht="18" customHeight="1" x14ac:dyDescent="0.2">
      <c r="B54" s="110" t="str">
        <f t="shared" si="0"/>
        <v>D</v>
      </c>
      <c r="C54" s="304"/>
      <c r="D54" s="112" t="str">
        <f t="shared" si="1"/>
        <v>建設業</v>
      </c>
      <c r="E54" s="108">
        <v>5533</v>
      </c>
      <c r="F54" s="108">
        <v>52</v>
      </c>
      <c r="G54" s="108">
        <v>69</v>
      </c>
      <c r="H54" s="108">
        <v>5516</v>
      </c>
      <c r="I54" s="108">
        <v>0</v>
      </c>
      <c r="J54" s="113">
        <v>0</v>
      </c>
      <c r="K54" s="108">
        <v>696</v>
      </c>
      <c r="L54" s="108">
        <v>0</v>
      </c>
      <c r="M54" s="108">
        <v>3</v>
      </c>
      <c r="N54" s="108">
        <v>693</v>
      </c>
      <c r="O54" s="108">
        <v>67</v>
      </c>
      <c r="P54" s="113">
        <v>9.6999999999999993</v>
      </c>
    </row>
    <row r="55" spans="2:16" s="74" customFormat="1" ht="18" customHeight="1" x14ac:dyDescent="0.2">
      <c r="B55" s="110" t="str">
        <f t="shared" si="0"/>
        <v>E</v>
      </c>
      <c r="C55" s="304"/>
      <c r="D55" s="112" t="str">
        <f t="shared" si="1"/>
        <v>製造業</v>
      </c>
      <c r="E55" s="108">
        <v>23773</v>
      </c>
      <c r="F55" s="108">
        <v>168</v>
      </c>
      <c r="G55" s="108">
        <v>289</v>
      </c>
      <c r="H55" s="108">
        <v>23652</v>
      </c>
      <c r="I55" s="108">
        <v>701</v>
      </c>
      <c r="J55" s="113">
        <v>3</v>
      </c>
      <c r="K55" s="108">
        <v>15658</v>
      </c>
      <c r="L55" s="108">
        <v>181</v>
      </c>
      <c r="M55" s="108">
        <v>168</v>
      </c>
      <c r="N55" s="108">
        <v>15671</v>
      </c>
      <c r="O55" s="108">
        <v>2008</v>
      </c>
      <c r="P55" s="113">
        <v>12.8</v>
      </c>
    </row>
    <row r="56" spans="2:16" s="74" customFormat="1" ht="18" customHeight="1" x14ac:dyDescent="0.2">
      <c r="B56" s="110" t="str">
        <f t="shared" si="0"/>
        <v>F</v>
      </c>
      <c r="C56" s="304"/>
      <c r="D56" s="114" t="str">
        <f t="shared" si="1"/>
        <v>電気・ガス・熱供給・水道業</v>
      </c>
      <c r="E56" s="108">
        <v>1028</v>
      </c>
      <c r="F56" s="108">
        <v>0</v>
      </c>
      <c r="G56" s="108">
        <v>3</v>
      </c>
      <c r="H56" s="108">
        <v>1025</v>
      </c>
      <c r="I56" s="108">
        <v>35</v>
      </c>
      <c r="J56" s="113">
        <v>3.4</v>
      </c>
      <c r="K56" s="108">
        <v>232</v>
      </c>
      <c r="L56" s="108">
        <v>0</v>
      </c>
      <c r="M56" s="108">
        <v>0</v>
      </c>
      <c r="N56" s="108">
        <v>232</v>
      </c>
      <c r="O56" s="108">
        <v>32</v>
      </c>
      <c r="P56" s="113">
        <v>13.8</v>
      </c>
    </row>
    <row r="57" spans="2:16" s="74" customFormat="1" ht="18" customHeight="1" x14ac:dyDescent="0.2">
      <c r="B57" s="110" t="str">
        <f t="shared" si="0"/>
        <v>G</v>
      </c>
      <c r="C57" s="304"/>
      <c r="D57" s="112" t="str">
        <f t="shared" si="1"/>
        <v>情報通信業</v>
      </c>
      <c r="E57" s="108">
        <v>2111</v>
      </c>
      <c r="F57" s="108">
        <v>0</v>
      </c>
      <c r="G57" s="108">
        <v>22</v>
      </c>
      <c r="H57" s="108">
        <v>2089</v>
      </c>
      <c r="I57" s="108">
        <v>4</v>
      </c>
      <c r="J57" s="113">
        <v>0.2</v>
      </c>
      <c r="K57" s="108">
        <v>1308</v>
      </c>
      <c r="L57" s="108">
        <v>10</v>
      </c>
      <c r="M57" s="108">
        <v>5</v>
      </c>
      <c r="N57" s="108">
        <v>1313</v>
      </c>
      <c r="O57" s="108">
        <v>154</v>
      </c>
      <c r="P57" s="113">
        <v>11.7</v>
      </c>
    </row>
    <row r="58" spans="2:16" s="74" customFormat="1" ht="18" customHeight="1" x14ac:dyDescent="0.2">
      <c r="B58" s="110" t="str">
        <f t="shared" si="0"/>
        <v>H</v>
      </c>
      <c r="C58" s="304"/>
      <c r="D58" s="112" t="str">
        <f t="shared" si="1"/>
        <v>運輸業，郵便業</v>
      </c>
      <c r="E58" s="108">
        <v>8754</v>
      </c>
      <c r="F58" s="108">
        <v>208</v>
      </c>
      <c r="G58" s="108">
        <v>47</v>
      </c>
      <c r="H58" s="108">
        <v>8915</v>
      </c>
      <c r="I58" s="108">
        <v>298</v>
      </c>
      <c r="J58" s="113">
        <v>3.3</v>
      </c>
      <c r="K58" s="108">
        <v>1877</v>
      </c>
      <c r="L58" s="108">
        <v>16</v>
      </c>
      <c r="M58" s="108">
        <v>0</v>
      </c>
      <c r="N58" s="108">
        <v>1893</v>
      </c>
      <c r="O58" s="108">
        <v>151</v>
      </c>
      <c r="P58" s="113">
        <v>8</v>
      </c>
    </row>
    <row r="59" spans="2:16" s="74" customFormat="1" ht="18" customHeight="1" x14ac:dyDescent="0.2">
      <c r="B59" s="110" t="str">
        <f t="shared" si="0"/>
        <v>I</v>
      </c>
      <c r="C59" s="304"/>
      <c r="D59" s="112" t="str">
        <f t="shared" si="1"/>
        <v>卸売業，小売業</v>
      </c>
      <c r="E59" s="108">
        <v>10379</v>
      </c>
      <c r="F59" s="108">
        <v>238</v>
      </c>
      <c r="G59" s="108">
        <v>211</v>
      </c>
      <c r="H59" s="108">
        <v>10406</v>
      </c>
      <c r="I59" s="108">
        <v>3579</v>
      </c>
      <c r="J59" s="113">
        <v>34.4</v>
      </c>
      <c r="K59" s="108">
        <v>15820</v>
      </c>
      <c r="L59" s="108">
        <v>100</v>
      </c>
      <c r="M59" s="108">
        <v>241</v>
      </c>
      <c r="N59" s="108">
        <v>15679</v>
      </c>
      <c r="O59" s="108">
        <v>12683</v>
      </c>
      <c r="P59" s="113">
        <v>80.900000000000006</v>
      </c>
    </row>
    <row r="60" spans="2:16" s="74" customFormat="1" ht="18" customHeight="1" x14ac:dyDescent="0.2">
      <c r="B60" s="110" t="str">
        <f t="shared" si="0"/>
        <v>J</v>
      </c>
      <c r="C60" s="304"/>
      <c r="D60" s="112" t="str">
        <f t="shared" si="1"/>
        <v>金融業，保険業</v>
      </c>
      <c r="E60" s="108">
        <v>1903</v>
      </c>
      <c r="F60" s="108">
        <v>32</v>
      </c>
      <c r="G60" s="108">
        <v>0</v>
      </c>
      <c r="H60" s="108">
        <v>1935</v>
      </c>
      <c r="I60" s="108">
        <v>0</v>
      </c>
      <c r="J60" s="113">
        <v>0</v>
      </c>
      <c r="K60" s="108">
        <v>2272</v>
      </c>
      <c r="L60" s="108">
        <v>16</v>
      </c>
      <c r="M60" s="108">
        <v>26</v>
      </c>
      <c r="N60" s="108">
        <v>2262</v>
      </c>
      <c r="O60" s="108">
        <v>69</v>
      </c>
      <c r="P60" s="113">
        <v>3.1</v>
      </c>
    </row>
    <row r="61" spans="2:16" s="74" customFormat="1" ht="18" customHeight="1" x14ac:dyDescent="0.2">
      <c r="B61" s="110" t="str">
        <f t="shared" si="0"/>
        <v>K</v>
      </c>
      <c r="C61" s="304"/>
      <c r="D61" s="112" t="str">
        <f t="shared" si="1"/>
        <v>不動産業，物品賃貸業</v>
      </c>
      <c r="E61" s="108">
        <v>945</v>
      </c>
      <c r="F61" s="108">
        <v>70</v>
      </c>
      <c r="G61" s="108">
        <v>11</v>
      </c>
      <c r="H61" s="108">
        <v>1004</v>
      </c>
      <c r="I61" s="108">
        <v>154</v>
      </c>
      <c r="J61" s="113">
        <v>15.3</v>
      </c>
      <c r="K61" s="108">
        <v>524</v>
      </c>
      <c r="L61" s="108">
        <v>0</v>
      </c>
      <c r="M61" s="108">
        <v>0</v>
      </c>
      <c r="N61" s="108">
        <v>524</v>
      </c>
      <c r="O61" s="108">
        <v>305</v>
      </c>
      <c r="P61" s="113">
        <v>58.2</v>
      </c>
    </row>
    <row r="62" spans="2:16" s="74" customFormat="1" ht="18" customHeight="1" x14ac:dyDescent="0.2">
      <c r="B62" s="110" t="str">
        <f t="shared" si="0"/>
        <v>L</v>
      </c>
      <c r="C62" s="304"/>
      <c r="D62" s="115" t="str">
        <f t="shared" si="1"/>
        <v>学術研究，専門・技術サービス業</v>
      </c>
      <c r="E62" s="108">
        <v>1709</v>
      </c>
      <c r="F62" s="108">
        <v>0</v>
      </c>
      <c r="G62" s="108">
        <v>0</v>
      </c>
      <c r="H62" s="108">
        <v>1709</v>
      </c>
      <c r="I62" s="108">
        <v>70</v>
      </c>
      <c r="J62" s="113">
        <v>4.0999999999999996</v>
      </c>
      <c r="K62" s="108">
        <v>1107</v>
      </c>
      <c r="L62" s="108">
        <v>0</v>
      </c>
      <c r="M62" s="108">
        <v>7</v>
      </c>
      <c r="N62" s="108">
        <v>1100</v>
      </c>
      <c r="O62" s="108">
        <v>109</v>
      </c>
      <c r="P62" s="113">
        <v>9.9</v>
      </c>
    </row>
    <row r="63" spans="2:16" s="74" customFormat="1" ht="18" customHeight="1" x14ac:dyDescent="0.2">
      <c r="B63" s="110" t="str">
        <f t="shared" si="0"/>
        <v>M</v>
      </c>
      <c r="C63" s="304"/>
      <c r="D63" s="116" t="str">
        <f t="shared" si="1"/>
        <v>宿泊業，飲食サービス業</v>
      </c>
      <c r="E63" s="108">
        <v>2426</v>
      </c>
      <c r="F63" s="108">
        <v>151</v>
      </c>
      <c r="G63" s="108">
        <v>146</v>
      </c>
      <c r="H63" s="108">
        <v>2431</v>
      </c>
      <c r="I63" s="108">
        <v>2037</v>
      </c>
      <c r="J63" s="113">
        <v>83.8</v>
      </c>
      <c r="K63" s="108">
        <v>4018</v>
      </c>
      <c r="L63" s="108">
        <v>88</v>
      </c>
      <c r="M63" s="108">
        <v>283</v>
      </c>
      <c r="N63" s="108">
        <v>3823</v>
      </c>
      <c r="O63" s="108">
        <v>3536</v>
      </c>
      <c r="P63" s="113">
        <v>92.5</v>
      </c>
    </row>
    <row r="64" spans="2:16" s="74" customFormat="1" ht="18" customHeight="1" x14ac:dyDescent="0.2">
      <c r="B64" s="110" t="str">
        <f t="shared" si="0"/>
        <v>N</v>
      </c>
      <c r="C64" s="304"/>
      <c r="D64" s="117" t="str">
        <f t="shared" si="1"/>
        <v>生活関連サービス業，娯楽業</v>
      </c>
      <c r="E64" s="108">
        <v>2337</v>
      </c>
      <c r="F64" s="108">
        <v>16</v>
      </c>
      <c r="G64" s="108">
        <v>37</v>
      </c>
      <c r="H64" s="108">
        <v>2316</v>
      </c>
      <c r="I64" s="108">
        <v>254</v>
      </c>
      <c r="J64" s="113">
        <v>11</v>
      </c>
      <c r="K64" s="108">
        <v>2060</v>
      </c>
      <c r="L64" s="108">
        <v>53</v>
      </c>
      <c r="M64" s="108">
        <v>21</v>
      </c>
      <c r="N64" s="108">
        <v>2092</v>
      </c>
      <c r="O64" s="108">
        <v>366</v>
      </c>
      <c r="P64" s="113">
        <v>17.5</v>
      </c>
    </row>
    <row r="65" spans="2:16" s="74" customFormat="1" ht="18" customHeight="1" x14ac:dyDescent="0.2">
      <c r="B65" s="110" t="str">
        <f t="shared" si="0"/>
        <v>O</v>
      </c>
      <c r="C65" s="304"/>
      <c r="D65" s="112" t="str">
        <f t="shared" si="1"/>
        <v>教育，学習支援業</v>
      </c>
      <c r="E65" s="108">
        <v>7522</v>
      </c>
      <c r="F65" s="108">
        <v>0</v>
      </c>
      <c r="G65" s="108">
        <v>374</v>
      </c>
      <c r="H65" s="108">
        <v>7148</v>
      </c>
      <c r="I65" s="108">
        <v>710</v>
      </c>
      <c r="J65" s="113">
        <v>9.9</v>
      </c>
      <c r="K65" s="108">
        <v>11017</v>
      </c>
      <c r="L65" s="108">
        <v>24</v>
      </c>
      <c r="M65" s="108">
        <v>26</v>
      </c>
      <c r="N65" s="108">
        <v>11015</v>
      </c>
      <c r="O65" s="108">
        <v>2882</v>
      </c>
      <c r="P65" s="113">
        <v>26.2</v>
      </c>
    </row>
    <row r="66" spans="2:16" s="74" customFormat="1" ht="18" customHeight="1" x14ac:dyDescent="0.2">
      <c r="B66" s="110" t="str">
        <f t="shared" si="0"/>
        <v>P</v>
      </c>
      <c r="C66" s="304"/>
      <c r="D66" s="112" t="str">
        <f t="shared" si="1"/>
        <v>医療，福祉</v>
      </c>
      <c r="E66" s="108">
        <v>12625</v>
      </c>
      <c r="F66" s="108">
        <v>142</v>
      </c>
      <c r="G66" s="108">
        <v>498</v>
      </c>
      <c r="H66" s="108">
        <v>12269</v>
      </c>
      <c r="I66" s="108">
        <v>1200</v>
      </c>
      <c r="J66" s="113">
        <v>9.8000000000000007</v>
      </c>
      <c r="K66" s="108">
        <v>34153</v>
      </c>
      <c r="L66" s="108">
        <v>612</v>
      </c>
      <c r="M66" s="108">
        <v>938</v>
      </c>
      <c r="N66" s="108">
        <v>33827</v>
      </c>
      <c r="O66" s="108">
        <v>7224</v>
      </c>
      <c r="P66" s="113">
        <v>21.4</v>
      </c>
    </row>
    <row r="67" spans="2:16" s="74" customFormat="1" ht="18" customHeight="1" x14ac:dyDescent="0.2">
      <c r="B67" s="110" t="str">
        <f t="shared" si="0"/>
        <v>Q</v>
      </c>
      <c r="C67" s="304"/>
      <c r="D67" s="112" t="str">
        <f t="shared" si="1"/>
        <v>複合サービス事業</v>
      </c>
      <c r="E67" s="108">
        <v>1272</v>
      </c>
      <c r="F67" s="108">
        <v>14</v>
      </c>
      <c r="G67" s="108">
        <v>41</v>
      </c>
      <c r="H67" s="108">
        <v>1245</v>
      </c>
      <c r="I67" s="108">
        <v>10</v>
      </c>
      <c r="J67" s="113">
        <v>0.8</v>
      </c>
      <c r="K67" s="108">
        <v>753</v>
      </c>
      <c r="L67" s="108">
        <v>0</v>
      </c>
      <c r="M67" s="108">
        <v>4</v>
      </c>
      <c r="N67" s="108">
        <v>749</v>
      </c>
      <c r="O67" s="108">
        <v>4</v>
      </c>
      <c r="P67" s="113">
        <v>0.5</v>
      </c>
    </row>
    <row r="68" spans="2:16" s="74" customFormat="1" ht="18" customHeight="1" x14ac:dyDescent="0.2">
      <c r="B68" s="110" t="str">
        <f t="shared" si="0"/>
        <v>R</v>
      </c>
      <c r="C68" s="304"/>
      <c r="D68" s="118" t="str">
        <f t="shared" si="1"/>
        <v>サービス業（他に分類されないもの）</v>
      </c>
      <c r="E68" s="108">
        <v>9083</v>
      </c>
      <c r="F68" s="108">
        <v>182</v>
      </c>
      <c r="G68" s="108">
        <v>243</v>
      </c>
      <c r="H68" s="108">
        <v>9022</v>
      </c>
      <c r="I68" s="108">
        <v>1633</v>
      </c>
      <c r="J68" s="113">
        <v>18.100000000000001</v>
      </c>
      <c r="K68" s="108">
        <v>11062</v>
      </c>
      <c r="L68" s="108">
        <v>297</v>
      </c>
      <c r="M68" s="108">
        <v>353</v>
      </c>
      <c r="N68" s="108">
        <v>11006</v>
      </c>
      <c r="O68" s="108">
        <v>5445</v>
      </c>
      <c r="P68" s="113">
        <v>49.5</v>
      </c>
    </row>
    <row r="69" spans="2:16" s="74" customFormat="1" ht="18" customHeight="1" x14ac:dyDescent="0.2">
      <c r="B69" s="105" t="str">
        <f t="shared" si="0"/>
        <v>E09,10</v>
      </c>
      <c r="C69" s="106"/>
      <c r="D69" s="119" t="str">
        <f t="shared" si="1"/>
        <v>食料品・たばこ</v>
      </c>
      <c r="E69" s="120">
        <v>5743</v>
      </c>
      <c r="F69" s="120">
        <v>56</v>
      </c>
      <c r="G69" s="120">
        <v>102</v>
      </c>
      <c r="H69" s="120">
        <v>5697</v>
      </c>
      <c r="I69" s="120">
        <v>379</v>
      </c>
      <c r="J69" s="109">
        <v>6.7</v>
      </c>
      <c r="K69" s="120">
        <v>6505</v>
      </c>
      <c r="L69" s="120">
        <v>42</v>
      </c>
      <c r="M69" s="120">
        <v>72</v>
      </c>
      <c r="N69" s="120">
        <v>6475</v>
      </c>
      <c r="O69" s="120">
        <v>1128</v>
      </c>
      <c r="P69" s="109">
        <v>17.399999999999999</v>
      </c>
    </row>
    <row r="70" spans="2:16" s="74" customFormat="1" ht="18" customHeight="1" x14ac:dyDescent="0.2">
      <c r="B70" s="110" t="str">
        <f t="shared" si="0"/>
        <v>E11</v>
      </c>
      <c r="C70" s="304"/>
      <c r="D70" s="121" t="str">
        <f t="shared" si="1"/>
        <v>繊維工業</v>
      </c>
      <c r="E70" s="108">
        <v>1337</v>
      </c>
      <c r="F70" s="108">
        <v>11</v>
      </c>
      <c r="G70" s="108">
        <v>8</v>
      </c>
      <c r="H70" s="108">
        <v>1340</v>
      </c>
      <c r="I70" s="108">
        <v>11</v>
      </c>
      <c r="J70" s="113">
        <v>0.8</v>
      </c>
      <c r="K70" s="108">
        <v>1928</v>
      </c>
      <c r="L70" s="108">
        <v>66</v>
      </c>
      <c r="M70" s="108">
        <v>12</v>
      </c>
      <c r="N70" s="108">
        <v>1982</v>
      </c>
      <c r="O70" s="108">
        <v>222</v>
      </c>
      <c r="P70" s="113">
        <v>11.2</v>
      </c>
    </row>
    <row r="71" spans="2:16" s="74" customFormat="1" ht="18" customHeight="1" x14ac:dyDescent="0.2">
      <c r="B71" s="110" t="str">
        <f t="shared" si="0"/>
        <v>E12</v>
      </c>
      <c r="C71" s="304"/>
      <c r="D71" s="121" t="str">
        <f t="shared" si="1"/>
        <v>木材・木製品</v>
      </c>
      <c r="E71" s="108">
        <v>1185</v>
      </c>
      <c r="F71" s="108">
        <v>10</v>
      </c>
      <c r="G71" s="108">
        <v>25</v>
      </c>
      <c r="H71" s="108">
        <v>1170</v>
      </c>
      <c r="I71" s="108">
        <v>46</v>
      </c>
      <c r="J71" s="113">
        <v>3.9</v>
      </c>
      <c r="K71" s="108">
        <v>259</v>
      </c>
      <c r="L71" s="108">
        <v>6</v>
      </c>
      <c r="M71" s="108">
        <v>1</v>
      </c>
      <c r="N71" s="108">
        <v>264</v>
      </c>
      <c r="O71" s="108">
        <v>99</v>
      </c>
      <c r="P71" s="113">
        <v>37.5</v>
      </c>
    </row>
    <row r="72" spans="2:16" s="74" customFormat="1" ht="18" customHeight="1" x14ac:dyDescent="0.2">
      <c r="B72" s="110" t="str">
        <f t="shared" si="0"/>
        <v>E13</v>
      </c>
      <c r="C72" s="304"/>
      <c r="D72" s="121" t="str">
        <f t="shared" si="1"/>
        <v>家具・装備品</v>
      </c>
      <c r="E72" s="108" t="s">
        <v>117</v>
      </c>
      <c r="F72" s="108" t="s">
        <v>117</v>
      </c>
      <c r="G72" s="108" t="s">
        <v>117</v>
      </c>
      <c r="H72" s="108" t="s">
        <v>117</v>
      </c>
      <c r="I72" s="108" t="s">
        <v>117</v>
      </c>
      <c r="J72" s="113" t="s">
        <v>117</v>
      </c>
      <c r="K72" s="108" t="s">
        <v>117</v>
      </c>
      <c r="L72" s="108" t="s">
        <v>117</v>
      </c>
      <c r="M72" s="108" t="s">
        <v>117</v>
      </c>
      <c r="N72" s="108" t="s">
        <v>117</v>
      </c>
      <c r="O72" s="108" t="s">
        <v>117</v>
      </c>
      <c r="P72" s="113" t="s">
        <v>117</v>
      </c>
    </row>
    <row r="73" spans="2:16" ht="16.2" x14ac:dyDescent="0.2">
      <c r="B73" s="110" t="str">
        <f t="shared" si="0"/>
        <v>E15</v>
      </c>
      <c r="C73" s="304"/>
      <c r="D73" s="121" t="str">
        <f t="shared" si="1"/>
        <v>印刷・同関連業</v>
      </c>
      <c r="E73" s="108" t="s">
        <v>117</v>
      </c>
      <c r="F73" s="108" t="s">
        <v>117</v>
      </c>
      <c r="G73" s="108" t="s">
        <v>117</v>
      </c>
      <c r="H73" s="108" t="s">
        <v>117</v>
      </c>
      <c r="I73" s="108" t="s">
        <v>117</v>
      </c>
      <c r="J73" s="113" t="s">
        <v>117</v>
      </c>
      <c r="K73" s="108" t="s">
        <v>117</v>
      </c>
      <c r="L73" s="108" t="s">
        <v>117</v>
      </c>
      <c r="M73" s="108" t="s">
        <v>117</v>
      </c>
      <c r="N73" s="108" t="s">
        <v>117</v>
      </c>
      <c r="O73" s="108" t="s">
        <v>117</v>
      </c>
      <c r="P73" s="113" t="s">
        <v>117</v>
      </c>
    </row>
    <row r="74" spans="2:16" ht="16.2" x14ac:dyDescent="0.2">
      <c r="B74" s="110" t="str">
        <f t="shared" si="0"/>
        <v>E16,17</v>
      </c>
      <c r="C74" s="304"/>
      <c r="D74" s="121" t="str">
        <f t="shared" si="1"/>
        <v>化学、石油・石炭</v>
      </c>
      <c r="E74" s="108">
        <v>1882</v>
      </c>
      <c r="F74" s="108">
        <v>26</v>
      </c>
      <c r="G74" s="108">
        <v>3</v>
      </c>
      <c r="H74" s="108">
        <v>1905</v>
      </c>
      <c r="I74" s="108">
        <v>4</v>
      </c>
      <c r="J74" s="113">
        <v>0.2</v>
      </c>
      <c r="K74" s="108">
        <v>159</v>
      </c>
      <c r="L74" s="108">
        <v>0</v>
      </c>
      <c r="M74" s="108">
        <v>0</v>
      </c>
      <c r="N74" s="108">
        <v>159</v>
      </c>
      <c r="O74" s="108">
        <v>11</v>
      </c>
      <c r="P74" s="113">
        <v>6.9</v>
      </c>
    </row>
    <row r="75" spans="2:16" ht="16.2" x14ac:dyDescent="0.2">
      <c r="B75" s="110" t="str">
        <f t="shared" si="0"/>
        <v>E18</v>
      </c>
      <c r="C75" s="304"/>
      <c r="D75" s="121" t="str">
        <f t="shared" si="1"/>
        <v>プラスチック製品</v>
      </c>
      <c r="E75" s="108">
        <v>1116</v>
      </c>
      <c r="F75" s="108">
        <v>2</v>
      </c>
      <c r="G75" s="108">
        <v>12</v>
      </c>
      <c r="H75" s="108">
        <v>1106</v>
      </c>
      <c r="I75" s="108">
        <v>52</v>
      </c>
      <c r="J75" s="113">
        <v>4.7</v>
      </c>
      <c r="K75" s="108">
        <v>440</v>
      </c>
      <c r="L75" s="108">
        <v>3</v>
      </c>
      <c r="M75" s="108">
        <v>14</v>
      </c>
      <c r="N75" s="108">
        <v>429</v>
      </c>
      <c r="O75" s="108">
        <v>83</v>
      </c>
      <c r="P75" s="113">
        <v>19.3</v>
      </c>
    </row>
    <row r="76" spans="2:16" ht="16.2" x14ac:dyDescent="0.2">
      <c r="B76" s="110" t="str">
        <f t="shared" si="0"/>
        <v>E19</v>
      </c>
      <c r="C76" s="304"/>
      <c r="D76" s="121" t="str">
        <f t="shared" si="1"/>
        <v>ゴム製品</v>
      </c>
      <c r="E76" s="122">
        <v>1758</v>
      </c>
      <c r="F76" s="122">
        <v>3</v>
      </c>
      <c r="G76" s="122">
        <v>22</v>
      </c>
      <c r="H76" s="122">
        <v>1739</v>
      </c>
      <c r="I76" s="122">
        <v>2</v>
      </c>
      <c r="J76" s="123">
        <v>0.1</v>
      </c>
      <c r="K76" s="122">
        <v>211</v>
      </c>
      <c r="L76" s="122">
        <v>0</v>
      </c>
      <c r="M76" s="122">
        <v>2</v>
      </c>
      <c r="N76" s="122">
        <v>209</v>
      </c>
      <c r="O76" s="122">
        <v>9</v>
      </c>
      <c r="P76" s="123">
        <v>4.3</v>
      </c>
    </row>
    <row r="77" spans="2:16" ht="16.2" x14ac:dyDescent="0.2">
      <c r="B77" s="110" t="str">
        <f t="shared" si="0"/>
        <v>E21</v>
      </c>
      <c r="C77" s="304"/>
      <c r="D77" s="121" t="str">
        <f t="shared" si="1"/>
        <v>窯業・土石製品</v>
      </c>
      <c r="E77" s="108">
        <v>497</v>
      </c>
      <c r="F77" s="108">
        <v>0</v>
      </c>
      <c r="G77" s="108">
        <v>9</v>
      </c>
      <c r="H77" s="108">
        <v>488</v>
      </c>
      <c r="I77" s="108">
        <v>10</v>
      </c>
      <c r="J77" s="113">
        <v>2</v>
      </c>
      <c r="K77" s="108">
        <v>46</v>
      </c>
      <c r="L77" s="108">
        <v>0</v>
      </c>
      <c r="M77" s="108">
        <v>0</v>
      </c>
      <c r="N77" s="108">
        <v>46</v>
      </c>
      <c r="O77" s="108">
        <v>8</v>
      </c>
      <c r="P77" s="113">
        <v>17.399999999999999</v>
      </c>
    </row>
    <row r="78" spans="2:16" ht="16.2" x14ac:dyDescent="0.2">
      <c r="B78" s="110" t="str">
        <f t="shared" si="0"/>
        <v>E24</v>
      </c>
      <c r="C78" s="304"/>
      <c r="D78" s="121" t="str">
        <f t="shared" si="1"/>
        <v>金属製品製造業</v>
      </c>
      <c r="E78" s="108">
        <v>897</v>
      </c>
      <c r="F78" s="108">
        <v>10</v>
      </c>
      <c r="G78" s="108">
        <v>5</v>
      </c>
      <c r="H78" s="108">
        <v>902</v>
      </c>
      <c r="I78" s="108">
        <v>106</v>
      </c>
      <c r="J78" s="113">
        <v>11.8</v>
      </c>
      <c r="K78" s="108">
        <v>229</v>
      </c>
      <c r="L78" s="108">
        <v>1</v>
      </c>
      <c r="M78" s="108">
        <v>1</v>
      </c>
      <c r="N78" s="108">
        <v>229</v>
      </c>
      <c r="O78" s="108">
        <v>21</v>
      </c>
      <c r="P78" s="113">
        <v>9.1999999999999993</v>
      </c>
    </row>
    <row r="79" spans="2:16" ht="16.2" x14ac:dyDescent="0.2">
      <c r="B79" s="110" t="str">
        <f t="shared" si="0"/>
        <v>E27</v>
      </c>
      <c r="C79" s="304"/>
      <c r="D79" s="121" t="str">
        <f t="shared" si="1"/>
        <v>業務用機械器具</v>
      </c>
      <c r="E79" s="108">
        <v>1053</v>
      </c>
      <c r="F79" s="108">
        <v>12</v>
      </c>
      <c r="G79" s="108">
        <v>29</v>
      </c>
      <c r="H79" s="108">
        <v>1036</v>
      </c>
      <c r="I79" s="108">
        <v>10</v>
      </c>
      <c r="J79" s="113">
        <v>1</v>
      </c>
      <c r="K79" s="108">
        <v>965</v>
      </c>
      <c r="L79" s="108">
        <v>15</v>
      </c>
      <c r="M79" s="108">
        <v>36</v>
      </c>
      <c r="N79" s="108">
        <v>944</v>
      </c>
      <c r="O79" s="108">
        <v>63</v>
      </c>
      <c r="P79" s="113">
        <v>6.7</v>
      </c>
    </row>
    <row r="80" spans="2:16" ht="16.2" x14ac:dyDescent="0.2">
      <c r="B80" s="110" t="str">
        <f t="shared" si="0"/>
        <v>E28</v>
      </c>
      <c r="C80" s="304"/>
      <c r="D80" s="121" t="str">
        <f t="shared" si="1"/>
        <v>電子・デバイス</v>
      </c>
      <c r="E80" s="108">
        <v>2407</v>
      </c>
      <c r="F80" s="108">
        <v>3</v>
      </c>
      <c r="G80" s="108">
        <v>26</v>
      </c>
      <c r="H80" s="108">
        <v>2384</v>
      </c>
      <c r="I80" s="108">
        <v>17</v>
      </c>
      <c r="J80" s="113">
        <v>0.7</v>
      </c>
      <c r="K80" s="108">
        <v>2124</v>
      </c>
      <c r="L80" s="108">
        <v>21</v>
      </c>
      <c r="M80" s="108">
        <v>18</v>
      </c>
      <c r="N80" s="108">
        <v>2127</v>
      </c>
      <c r="O80" s="108">
        <v>135</v>
      </c>
      <c r="P80" s="113">
        <v>6.3</v>
      </c>
    </row>
    <row r="81" spans="2:16" ht="16.2" x14ac:dyDescent="0.2">
      <c r="B81" s="110" t="str">
        <f t="shared" si="0"/>
        <v>E29</v>
      </c>
      <c r="C81" s="304"/>
      <c r="D81" s="121" t="str">
        <f t="shared" si="1"/>
        <v>電気機械器具</v>
      </c>
      <c r="E81" s="108">
        <v>938</v>
      </c>
      <c r="F81" s="108">
        <v>13</v>
      </c>
      <c r="G81" s="108">
        <v>9</v>
      </c>
      <c r="H81" s="108">
        <v>942</v>
      </c>
      <c r="I81" s="108">
        <v>7</v>
      </c>
      <c r="J81" s="113">
        <v>0.7</v>
      </c>
      <c r="K81" s="108">
        <v>1001</v>
      </c>
      <c r="L81" s="108">
        <v>27</v>
      </c>
      <c r="M81" s="108">
        <v>4</v>
      </c>
      <c r="N81" s="108">
        <v>1024</v>
      </c>
      <c r="O81" s="108">
        <v>42</v>
      </c>
      <c r="P81" s="113">
        <v>4.0999999999999996</v>
      </c>
    </row>
    <row r="82" spans="2:16" ht="16.2" x14ac:dyDescent="0.2">
      <c r="B82" s="110" t="str">
        <f t="shared" si="0"/>
        <v>E31</v>
      </c>
      <c r="C82" s="304"/>
      <c r="D82" s="121" t="str">
        <f t="shared" si="1"/>
        <v>輸送用機械器具</v>
      </c>
      <c r="E82" s="108">
        <v>1976</v>
      </c>
      <c r="F82" s="108">
        <v>14</v>
      </c>
      <c r="G82" s="108">
        <v>28</v>
      </c>
      <c r="H82" s="108">
        <v>1962</v>
      </c>
      <c r="I82" s="108">
        <v>8</v>
      </c>
      <c r="J82" s="113">
        <v>0.4</v>
      </c>
      <c r="K82" s="108">
        <v>634</v>
      </c>
      <c r="L82" s="108">
        <v>0</v>
      </c>
      <c r="M82" s="108">
        <v>5</v>
      </c>
      <c r="N82" s="108">
        <v>629</v>
      </c>
      <c r="O82" s="108">
        <v>109</v>
      </c>
      <c r="P82" s="113">
        <v>17.3</v>
      </c>
    </row>
    <row r="83" spans="2:16" ht="16.2" x14ac:dyDescent="0.2">
      <c r="B83" s="124" t="str">
        <f t="shared" si="0"/>
        <v>ES</v>
      </c>
      <c r="C83" s="125"/>
      <c r="D83" s="126" t="str">
        <f t="shared" si="1"/>
        <v>はん用・生産用機械器具</v>
      </c>
      <c r="E83" s="127">
        <v>1271</v>
      </c>
      <c r="F83" s="127">
        <v>4</v>
      </c>
      <c r="G83" s="127">
        <v>0</v>
      </c>
      <c r="H83" s="127">
        <v>1275</v>
      </c>
      <c r="I83" s="127">
        <v>35</v>
      </c>
      <c r="J83" s="128">
        <v>2.7</v>
      </c>
      <c r="K83" s="127">
        <v>361</v>
      </c>
      <c r="L83" s="127">
        <v>0</v>
      </c>
      <c r="M83" s="127">
        <v>0</v>
      </c>
      <c r="N83" s="127">
        <v>361</v>
      </c>
      <c r="O83" s="127">
        <v>22</v>
      </c>
      <c r="P83" s="128">
        <v>6.1</v>
      </c>
    </row>
    <row r="84" spans="2:16" ht="16.2" x14ac:dyDescent="0.2">
      <c r="B84" s="129" t="str">
        <f t="shared" si="0"/>
        <v>R91</v>
      </c>
      <c r="C84" s="130"/>
      <c r="D84" s="131" t="str">
        <f t="shared" si="1"/>
        <v>職業紹介・労働者派遣業</v>
      </c>
      <c r="E84" s="132">
        <v>1889</v>
      </c>
      <c r="F84" s="132">
        <v>76</v>
      </c>
      <c r="G84" s="132">
        <v>89</v>
      </c>
      <c r="H84" s="132">
        <v>1876</v>
      </c>
      <c r="I84" s="132">
        <v>135</v>
      </c>
      <c r="J84" s="133">
        <v>7.2</v>
      </c>
      <c r="K84" s="132">
        <v>2193</v>
      </c>
      <c r="L84" s="132">
        <v>115</v>
      </c>
      <c r="M84" s="132">
        <v>173</v>
      </c>
      <c r="N84" s="132">
        <v>2135</v>
      </c>
      <c r="O84" s="132">
        <v>508</v>
      </c>
      <c r="P84" s="133">
        <v>23.8</v>
      </c>
    </row>
  </sheetData>
  <phoneticPr fontId="4"/>
  <printOptions horizontalCentered="1"/>
  <pageMargins left="0.78740157480314965" right="0.6692913385826772" top="0.59055118110236227" bottom="0.78740157480314965" header="0" footer="0.59055118110236227"/>
  <pageSetup paperSize="9" scale="50" orientation="portrait" blackAndWhite="1" cellComments="atEnd" r:id="rId1"/>
  <headerFooter scaleWithDoc="0" alignWithMargins="0">
    <oddFooter>&amp;C- 14 -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C1BC53-32CD-4D83-88F5-F8F8E8A67539}">
  <dimension ref="B1:Q79"/>
  <sheetViews>
    <sheetView showGridLines="0" tabSelected="1" topLeftCell="A7" zoomScale="80" zoomScaleNormal="80" zoomScaleSheetLayoutView="80" workbookViewId="0">
      <selection activeCell="R12" sqref="R12"/>
    </sheetView>
  </sheetViews>
  <sheetFormatPr defaultColWidth="9.69921875" defaultRowHeight="14.4" x14ac:dyDescent="0.45"/>
  <cols>
    <col min="1" max="1" width="1.59765625" style="71" customWidth="1"/>
    <col min="2" max="2" width="2.69921875" style="71" customWidth="1"/>
    <col min="3" max="3" width="3.296875" style="71" customWidth="1"/>
    <col min="4" max="4" width="22.5" style="160" customWidth="1"/>
    <col min="5" max="5" width="10.59765625" style="71" customWidth="1"/>
    <col min="6" max="7" width="8.69921875" style="71" customWidth="1"/>
    <col min="8" max="8" width="8.09765625" style="71" customWidth="1"/>
    <col min="9" max="9" width="9.69921875" style="71" customWidth="1"/>
    <col min="10" max="10" width="10.09765625" style="71" customWidth="1"/>
    <col min="11" max="11" width="8.69921875" style="71" customWidth="1"/>
    <col min="12" max="12" width="9.69921875" style="71" customWidth="1"/>
    <col min="13" max="13" width="9.3984375" style="71" customWidth="1"/>
    <col min="14" max="14" width="8.69921875" style="71" customWidth="1"/>
    <col min="15" max="15" width="9.796875" style="71" customWidth="1"/>
    <col min="16" max="16" width="1.69921875" style="71" customWidth="1"/>
    <col min="17" max="17" width="9.59765625" style="71" customWidth="1"/>
    <col min="18" max="16384" width="9.69921875" style="71"/>
  </cols>
  <sheetData>
    <row r="1" spans="2:17" ht="21" customHeight="1" x14ac:dyDescent="0.45">
      <c r="B1" s="75" t="s">
        <v>130</v>
      </c>
      <c r="C1" s="75"/>
      <c r="D1" s="75"/>
      <c r="E1" s="75"/>
      <c r="F1" s="75"/>
      <c r="G1" s="75"/>
      <c r="H1" s="75"/>
      <c r="I1" s="75"/>
      <c r="J1" s="75"/>
      <c r="K1" s="75"/>
      <c r="L1" s="75"/>
      <c r="M1" s="157"/>
      <c r="N1" s="157"/>
      <c r="O1" s="157"/>
      <c r="P1" s="157"/>
    </row>
    <row r="2" spans="2:17" ht="21" customHeight="1" x14ac:dyDescent="0.45">
      <c r="B2" s="158" t="str">
        <f>"        超過労働給与及び特別に支払われた給与（"&amp;[1]設定!D8&amp;DBCS([1]設定!E8)&amp;"年"&amp;DBCS([1]設定!F8)&amp;"月）"</f>
        <v xml:space="preserve">        超過労働給与及び特別に支払われた給与（令和６年３月）</v>
      </c>
      <c r="C2" s="158"/>
      <c r="D2" s="158"/>
      <c r="E2" s="158"/>
      <c r="F2" s="158"/>
      <c r="G2" s="158"/>
      <c r="H2" s="158"/>
      <c r="I2" s="158"/>
      <c r="J2" s="158"/>
      <c r="K2" s="158"/>
      <c r="L2" s="158"/>
      <c r="M2" s="159"/>
      <c r="N2" s="159"/>
      <c r="O2" s="159"/>
      <c r="P2" s="77"/>
      <c r="Q2" s="77"/>
    </row>
    <row r="3" spans="2:17" ht="21" customHeight="1" x14ac:dyDescent="0.45">
      <c r="B3" s="157"/>
      <c r="C3" s="157"/>
      <c r="E3" s="157"/>
      <c r="F3" s="159"/>
      <c r="G3" s="161"/>
      <c r="H3" s="161"/>
      <c r="I3" s="159"/>
      <c r="J3" s="159"/>
      <c r="K3" s="159"/>
      <c r="L3" s="159"/>
      <c r="M3" s="159"/>
      <c r="N3" s="159"/>
      <c r="O3" s="159"/>
      <c r="P3" s="77"/>
      <c r="Q3" s="77"/>
    </row>
    <row r="4" spans="2:17" s="157" customFormat="1" ht="20.100000000000001" customHeight="1" x14ac:dyDescent="0.45">
      <c r="B4" s="75" t="s">
        <v>1</v>
      </c>
      <c r="D4" s="160"/>
      <c r="F4" s="75"/>
      <c r="G4" s="75"/>
      <c r="H4" s="75"/>
      <c r="I4" s="162"/>
      <c r="J4" s="162"/>
      <c r="K4" s="162"/>
      <c r="L4" s="162"/>
      <c r="M4" s="162"/>
      <c r="O4" s="82" t="s">
        <v>131</v>
      </c>
      <c r="Q4" s="158"/>
    </row>
    <row r="5" spans="2:17" s="157" customFormat="1" ht="18.899999999999999" customHeight="1" x14ac:dyDescent="0.45">
      <c r="B5" s="163"/>
      <c r="C5" s="164"/>
      <c r="D5" s="165"/>
      <c r="E5" s="166" t="s">
        <v>120</v>
      </c>
      <c r="F5" s="167"/>
      <c r="G5" s="167"/>
      <c r="H5" s="167"/>
      <c r="I5" s="168"/>
      <c r="J5" s="166" t="s">
        <v>121</v>
      </c>
      <c r="K5" s="167"/>
      <c r="L5" s="168"/>
      <c r="M5" s="166" t="s">
        <v>129</v>
      </c>
      <c r="N5" s="167"/>
      <c r="O5" s="168"/>
      <c r="Q5" s="158"/>
    </row>
    <row r="6" spans="2:17" s="157" customFormat="1" ht="7.95" customHeight="1" x14ac:dyDescent="0.45">
      <c r="B6" s="169"/>
      <c r="C6" s="170"/>
      <c r="D6" s="171"/>
      <c r="E6" s="172"/>
      <c r="F6" s="172"/>
      <c r="G6" s="172"/>
      <c r="H6" s="173"/>
      <c r="I6" s="173"/>
      <c r="J6" s="172"/>
      <c r="K6" s="172"/>
      <c r="L6" s="173"/>
      <c r="M6" s="172"/>
      <c r="N6" s="172"/>
      <c r="O6" s="173"/>
      <c r="Q6" s="158"/>
    </row>
    <row r="7" spans="2:17" s="157" customFormat="1" ht="42" customHeight="1" x14ac:dyDescent="0.45">
      <c r="B7" s="169"/>
      <c r="C7" s="170"/>
      <c r="D7" s="174" t="s">
        <v>3</v>
      </c>
      <c r="E7" s="175" t="s">
        <v>132</v>
      </c>
      <c r="F7" s="175" t="s">
        <v>133</v>
      </c>
      <c r="G7" s="175" t="s">
        <v>134</v>
      </c>
      <c r="H7" s="176" t="s">
        <v>135</v>
      </c>
      <c r="I7" s="176" t="s">
        <v>136</v>
      </c>
      <c r="J7" s="175" t="s">
        <v>137</v>
      </c>
      <c r="K7" s="175" t="s">
        <v>133</v>
      </c>
      <c r="L7" s="176" t="s">
        <v>136</v>
      </c>
      <c r="M7" s="175" t="s">
        <v>137</v>
      </c>
      <c r="N7" s="175" t="s">
        <v>133</v>
      </c>
      <c r="O7" s="176" t="s">
        <v>136</v>
      </c>
      <c r="Q7" s="158"/>
    </row>
    <row r="8" spans="2:17" s="157" customFormat="1" ht="3" customHeight="1" x14ac:dyDescent="0.45">
      <c r="B8" s="177"/>
      <c r="C8" s="178"/>
      <c r="D8" s="179"/>
      <c r="E8" s="180"/>
      <c r="F8" s="180"/>
      <c r="G8" s="180"/>
      <c r="H8" s="181"/>
      <c r="I8" s="181"/>
      <c r="J8" s="180"/>
      <c r="K8" s="180"/>
      <c r="L8" s="182"/>
      <c r="M8" s="180"/>
      <c r="N8" s="180"/>
      <c r="O8" s="181"/>
      <c r="P8" s="158"/>
    </row>
    <row r="9" spans="2:17" s="157" customFormat="1" ht="18" customHeight="1" x14ac:dyDescent="0.2">
      <c r="B9" s="105" t="str">
        <f>+[3]第５表!B9</f>
        <v>TL</v>
      </c>
      <c r="C9" s="106"/>
      <c r="D9" s="107" t="str">
        <f>+[3]第５表!D9</f>
        <v>調査産業計</v>
      </c>
      <c r="E9" s="183">
        <v>243314</v>
      </c>
      <c r="F9" s="183">
        <v>231206</v>
      </c>
      <c r="G9" s="184">
        <v>217398</v>
      </c>
      <c r="H9" s="185">
        <v>13808</v>
      </c>
      <c r="I9" s="186">
        <v>12108</v>
      </c>
      <c r="J9" s="187">
        <v>298227</v>
      </c>
      <c r="K9" s="184">
        <v>281686</v>
      </c>
      <c r="L9" s="185">
        <v>16541</v>
      </c>
      <c r="M9" s="188">
        <v>192938</v>
      </c>
      <c r="N9" s="188">
        <v>184897</v>
      </c>
      <c r="O9" s="186">
        <v>8041</v>
      </c>
      <c r="P9" s="158"/>
      <c r="Q9" s="92"/>
    </row>
    <row r="10" spans="2:17" s="157" customFormat="1" ht="18" customHeight="1" x14ac:dyDescent="0.2">
      <c r="B10" s="110" t="str">
        <f>+[3]第５表!B10</f>
        <v>D</v>
      </c>
      <c r="C10" s="111"/>
      <c r="D10" s="112" t="str">
        <f>+[3]第５表!D10</f>
        <v>建設業</v>
      </c>
      <c r="E10" s="183">
        <v>280287</v>
      </c>
      <c r="F10" s="183">
        <v>279318</v>
      </c>
      <c r="G10" s="184">
        <v>264702</v>
      </c>
      <c r="H10" s="189">
        <v>14616</v>
      </c>
      <c r="I10" s="190">
        <v>969</v>
      </c>
      <c r="J10" s="187">
        <v>295291</v>
      </c>
      <c r="K10" s="184">
        <v>294246</v>
      </c>
      <c r="L10" s="189">
        <v>1045</v>
      </c>
      <c r="M10" s="183">
        <v>180835</v>
      </c>
      <c r="N10" s="183">
        <v>180373</v>
      </c>
      <c r="O10" s="190">
        <v>462</v>
      </c>
      <c r="P10" s="158"/>
      <c r="Q10" s="92"/>
    </row>
    <row r="11" spans="2:17" s="157" customFormat="1" ht="18" customHeight="1" x14ac:dyDescent="0.2">
      <c r="B11" s="110" t="str">
        <f>+[3]第５表!B11</f>
        <v>E</v>
      </c>
      <c r="C11" s="111"/>
      <c r="D11" s="112" t="str">
        <f>+[3]第５表!D11</f>
        <v>製造業</v>
      </c>
      <c r="E11" s="183">
        <v>260716</v>
      </c>
      <c r="F11" s="183">
        <v>244028</v>
      </c>
      <c r="G11" s="184">
        <v>220321</v>
      </c>
      <c r="H11" s="189">
        <v>23707</v>
      </c>
      <c r="I11" s="190">
        <v>16688</v>
      </c>
      <c r="J11" s="187">
        <v>317595</v>
      </c>
      <c r="K11" s="184">
        <v>299200</v>
      </c>
      <c r="L11" s="189">
        <v>18395</v>
      </c>
      <c r="M11" s="183">
        <v>184480</v>
      </c>
      <c r="N11" s="183">
        <v>170080</v>
      </c>
      <c r="O11" s="190">
        <v>14400</v>
      </c>
      <c r="P11" s="158"/>
      <c r="Q11" s="92"/>
    </row>
    <row r="12" spans="2:17" s="157" customFormat="1" ht="18" customHeight="1" x14ac:dyDescent="0.2">
      <c r="B12" s="110" t="str">
        <f>+[3]第５表!B12</f>
        <v>F</v>
      </c>
      <c r="C12" s="111"/>
      <c r="D12" s="114" t="str">
        <f>+[3]第５表!D12</f>
        <v>電気・ガス・熱供給・水道業</v>
      </c>
      <c r="E12" s="183">
        <v>391915</v>
      </c>
      <c r="F12" s="183">
        <v>391818</v>
      </c>
      <c r="G12" s="184">
        <v>365093</v>
      </c>
      <c r="H12" s="191">
        <v>26725</v>
      </c>
      <c r="I12" s="190">
        <v>97</v>
      </c>
      <c r="J12" s="187">
        <v>406103</v>
      </c>
      <c r="K12" s="184">
        <v>405988</v>
      </c>
      <c r="L12" s="189">
        <v>115</v>
      </c>
      <c r="M12" s="183">
        <v>317538</v>
      </c>
      <c r="N12" s="183">
        <v>317538</v>
      </c>
      <c r="O12" s="190">
        <v>0</v>
      </c>
      <c r="P12" s="158"/>
      <c r="Q12" s="92"/>
    </row>
    <row r="13" spans="2:17" s="157" customFormat="1" ht="18" customHeight="1" x14ac:dyDescent="0.45">
      <c r="B13" s="110" t="str">
        <f>+[3]第５表!B13</f>
        <v>G</v>
      </c>
      <c r="C13" s="111"/>
      <c r="D13" s="112" t="str">
        <f>+[3]第５表!D13</f>
        <v>情報通信業</v>
      </c>
      <c r="E13" s="183">
        <v>320210</v>
      </c>
      <c r="F13" s="183">
        <v>295796</v>
      </c>
      <c r="G13" s="184">
        <v>279530</v>
      </c>
      <c r="H13" s="189">
        <v>16266</v>
      </c>
      <c r="I13" s="190">
        <v>24414</v>
      </c>
      <c r="J13" s="187">
        <v>366436</v>
      </c>
      <c r="K13" s="184">
        <v>334753</v>
      </c>
      <c r="L13" s="189">
        <v>31683</v>
      </c>
      <c r="M13" s="183">
        <v>246654</v>
      </c>
      <c r="N13" s="183">
        <v>233806</v>
      </c>
      <c r="O13" s="190">
        <v>12848</v>
      </c>
      <c r="Q13" s="135"/>
    </row>
    <row r="14" spans="2:17" s="157" customFormat="1" ht="18" customHeight="1" x14ac:dyDescent="0.45">
      <c r="B14" s="110" t="str">
        <f>+[3]第５表!B14</f>
        <v>H</v>
      </c>
      <c r="C14" s="111"/>
      <c r="D14" s="112" t="str">
        <f>+[3]第５表!D14</f>
        <v>運輸業，郵便業</v>
      </c>
      <c r="E14" s="183">
        <v>277786</v>
      </c>
      <c r="F14" s="183">
        <v>271313</v>
      </c>
      <c r="G14" s="184">
        <v>221442</v>
      </c>
      <c r="H14" s="189">
        <v>49871</v>
      </c>
      <c r="I14" s="190">
        <v>6473</v>
      </c>
      <c r="J14" s="187">
        <v>289570</v>
      </c>
      <c r="K14" s="184">
        <v>284689</v>
      </c>
      <c r="L14" s="189">
        <v>4881</v>
      </c>
      <c r="M14" s="183">
        <v>202049</v>
      </c>
      <c r="N14" s="183">
        <v>185340</v>
      </c>
      <c r="O14" s="190">
        <v>16709</v>
      </c>
      <c r="P14" s="158"/>
    </row>
    <row r="15" spans="2:17" s="157" customFormat="1" ht="18" customHeight="1" x14ac:dyDescent="0.45">
      <c r="B15" s="110" t="str">
        <f>+[3]第５表!B15</f>
        <v>I</v>
      </c>
      <c r="C15" s="111"/>
      <c r="D15" s="112" t="str">
        <f>+[3]第５表!D15</f>
        <v>卸売業，小売業</v>
      </c>
      <c r="E15" s="183">
        <v>234889</v>
      </c>
      <c r="F15" s="183">
        <v>209800</v>
      </c>
      <c r="G15" s="184">
        <v>198717</v>
      </c>
      <c r="H15" s="189">
        <v>11083</v>
      </c>
      <c r="I15" s="190">
        <v>25089</v>
      </c>
      <c r="J15" s="187">
        <v>312475</v>
      </c>
      <c r="K15" s="184">
        <v>268825</v>
      </c>
      <c r="L15" s="189">
        <v>43650</v>
      </c>
      <c r="M15" s="183">
        <v>156094</v>
      </c>
      <c r="N15" s="183">
        <v>149854</v>
      </c>
      <c r="O15" s="190">
        <v>6240</v>
      </c>
      <c r="P15" s="158"/>
    </row>
    <row r="16" spans="2:17" s="157" customFormat="1" ht="18" customHeight="1" x14ac:dyDescent="0.45">
      <c r="B16" s="110" t="str">
        <f>+[3]第５表!B16</f>
        <v>J</v>
      </c>
      <c r="C16" s="111"/>
      <c r="D16" s="112" t="str">
        <f>+[3]第５表!D16</f>
        <v>金融業，保険業</v>
      </c>
      <c r="E16" s="183">
        <v>355198</v>
      </c>
      <c r="F16" s="183">
        <v>339757</v>
      </c>
      <c r="G16" s="184">
        <v>321340</v>
      </c>
      <c r="H16" s="189">
        <v>18417</v>
      </c>
      <c r="I16" s="190">
        <v>15441</v>
      </c>
      <c r="J16" s="187">
        <v>435091</v>
      </c>
      <c r="K16" s="184">
        <v>418139</v>
      </c>
      <c r="L16" s="189">
        <v>16952</v>
      </c>
      <c r="M16" s="183">
        <v>273620</v>
      </c>
      <c r="N16" s="183">
        <v>259721</v>
      </c>
      <c r="O16" s="190">
        <v>13899</v>
      </c>
      <c r="P16" s="158"/>
    </row>
    <row r="17" spans="2:16" s="157" customFormat="1" ht="18" customHeight="1" x14ac:dyDescent="0.45">
      <c r="B17" s="110" t="str">
        <f>+[3]第５表!B17</f>
        <v>K</v>
      </c>
      <c r="C17" s="111"/>
      <c r="D17" s="116" t="str">
        <f>+[3]第５表!D17</f>
        <v>不動産業，物品賃貸業</v>
      </c>
      <c r="E17" s="183">
        <v>224638</v>
      </c>
      <c r="F17" s="183">
        <v>198383</v>
      </c>
      <c r="G17" s="184">
        <v>192540</v>
      </c>
      <c r="H17" s="189">
        <v>5843</v>
      </c>
      <c r="I17" s="190">
        <v>26255</v>
      </c>
      <c r="J17" s="187">
        <v>290972</v>
      </c>
      <c r="K17" s="184">
        <v>248397</v>
      </c>
      <c r="L17" s="189">
        <v>42575</v>
      </c>
      <c r="M17" s="183">
        <v>138964</v>
      </c>
      <c r="N17" s="183">
        <v>133787</v>
      </c>
      <c r="O17" s="190">
        <v>5177</v>
      </c>
      <c r="P17" s="158"/>
    </row>
    <row r="18" spans="2:16" s="157" customFormat="1" ht="18" customHeight="1" x14ac:dyDescent="0.45">
      <c r="B18" s="110" t="str">
        <f>+[3]第５表!B18</f>
        <v>L</v>
      </c>
      <c r="C18" s="111"/>
      <c r="D18" s="192" t="str">
        <f>+[3]第５表!D18</f>
        <v>学術研究，専門・技術サービス業</v>
      </c>
      <c r="E18" s="183">
        <v>269804</v>
      </c>
      <c r="F18" s="183">
        <v>269804</v>
      </c>
      <c r="G18" s="184">
        <v>254674</v>
      </c>
      <c r="H18" s="189">
        <v>15130</v>
      </c>
      <c r="I18" s="190">
        <v>0</v>
      </c>
      <c r="J18" s="187">
        <v>304278</v>
      </c>
      <c r="K18" s="184">
        <v>304278</v>
      </c>
      <c r="L18" s="189">
        <v>0</v>
      </c>
      <c r="M18" s="183">
        <v>207969</v>
      </c>
      <c r="N18" s="183">
        <v>207969</v>
      </c>
      <c r="O18" s="190">
        <v>0</v>
      </c>
    </row>
    <row r="19" spans="2:16" s="157" customFormat="1" ht="18" customHeight="1" x14ac:dyDescent="0.45">
      <c r="B19" s="110" t="str">
        <f>+[3]第５表!B19</f>
        <v>M</v>
      </c>
      <c r="C19" s="111"/>
      <c r="D19" s="193" t="str">
        <f>+[3]第５表!D19</f>
        <v>宿泊業，飲食サービス業</v>
      </c>
      <c r="E19" s="183">
        <v>87653</v>
      </c>
      <c r="F19" s="183">
        <v>86603</v>
      </c>
      <c r="G19" s="184">
        <v>85564</v>
      </c>
      <c r="H19" s="189">
        <v>1039</v>
      </c>
      <c r="I19" s="190">
        <v>1050</v>
      </c>
      <c r="J19" s="187">
        <v>96068</v>
      </c>
      <c r="K19" s="184">
        <v>94341</v>
      </c>
      <c r="L19" s="189">
        <v>1727</v>
      </c>
      <c r="M19" s="183">
        <v>83332</v>
      </c>
      <c r="N19" s="183">
        <v>82630</v>
      </c>
      <c r="O19" s="190">
        <v>702</v>
      </c>
    </row>
    <row r="20" spans="2:16" s="157" customFormat="1" ht="18" customHeight="1" x14ac:dyDescent="0.45">
      <c r="B20" s="110" t="str">
        <f>+[3]第５表!B20</f>
        <v>N</v>
      </c>
      <c r="C20" s="111"/>
      <c r="D20" s="117" t="str">
        <f>+[3]第５表!D20</f>
        <v>生活関連サービス業，娯楽業</v>
      </c>
      <c r="E20" s="183">
        <v>203239</v>
      </c>
      <c r="F20" s="183">
        <v>201234</v>
      </c>
      <c r="G20" s="184">
        <v>192359</v>
      </c>
      <c r="H20" s="189">
        <v>8875</v>
      </c>
      <c r="I20" s="190">
        <v>2005</v>
      </c>
      <c r="J20" s="187">
        <v>240451</v>
      </c>
      <c r="K20" s="184">
        <v>237709</v>
      </c>
      <c r="L20" s="189">
        <v>2742</v>
      </c>
      <c r="M20" s="183">
        <v>165619</v>
      </c>
      <c r="N20" s="183">
        <v>164359</v>
      </c>
      <c r="O20" s="190">
        <v>1260</v>
      </c>
    </row>
    <row r="21" spans="2:16" s="157" customFormat="1" ht="18" customHeight="1" x14ac:dyDescent="0.45">
      <c r="B21" s="110" t="str">
        <f>+[3]第５表!B21</f>
        <v>O</v>
      </c>
      <c r="C21" s="111"/>
      <c r="D21" s="112" t="str">
        <f>+[3]第５表!D21</f>
        <v>教育，学習支援業</v>
      </c>
      <c r="E21" s="194">
        <v>302898</v>
      </c>
      <c r="F21" s="187">
        <v>288163</v>
      </c>
      <c r="G21" s="184">
        <v>286368</v>
      </c>
      <c r="H21" s="189">
        <v>1795</v>
      </c>
      <c r="I21" s="190">
        <v>14735</v>
      </c>
      <c r="J21" s="187">
        <v>357216</v>
      </c>
      <c r="K21" s="184">
        <v>355188</v>
      </c>
      <c r="L21" s="189">
        <v>2028</v>
      </c>
      <c r="M21" s="183">
        <v>269762</v>
      </c>
      <c r="N21" s="183">
        <v>247274</v>
      </c>
      <c r="O21" s="190">
        <v>22488</v>
      </c>
    </row>
    <row r="22" spans="2:16" s="157" customFormat="1" ht="18" customHeight="1" x14ac:dyDescent="0.45">
      <c r="B22" s="110" t="str">
        <f>+[3]第５表!B22</f>
        <v>P</v>
      </c>
      <c r="C22" s="111"/>
      <c r="D22" s="112" t="str">
        <f>+[3]第５表!D22</f>
        <v>医療，福祉</v>
      </c>
      <c r="E22" s="194">
        <v>253680</v>
      </c>
      <c r="F22" s="187">
        <v>249103</v>
      </c>
      <c r="G22" s="184">
        <v>237722</v>
      </c>
      <c r="H22" s="189">
        <v>11381</v>
      </c>
      <c r="I22" s="190">
        <v>4577</v>
      </c>
      <c r="J22" s="187">
        <v>323048</v>
      </c>
      <c r="K22" s="184">
        <v>317019</v>
      </c>
      <c r="L22" s="189">
        <v>6029</v>
      </c>
      <c r="M22" s="183">
        <v>230824</v>
      </c>
      <c r="N22" s="184">
        <v>226726</v>
      </c>
      <c r="O22" s="190">
        <v>4098</v>
      </c>
    </row>
    <row r="23" spans="2:16" s="157" customFormat="1" ht="18" customHeight="1" x14ac:dyDescent="0.45">
      <c r="B23" s="110" t="str">
        <f>+[3]第５表!B23</f>
        <v>Q</v>
      </c>
      <c r="C23" s="111"/>
      <c r="D23" s="112" t="str">
        <f>+[3]第５表!D23</f>
        <v>複合サービス事業</v>
      </c>
      <c r="E23" s="194">
        <v>339620</v>
      </c>
      <c r="F23" s="187">
        <v>298276</v>
      </c>
      <c r="G23" s="184">
        <v>286439</v>
      </c>
      <c r="H23" s="189">
        <v>11837</v>
      </c>
      <c r="I23" s="190">
        <v>41344</v>
      </c>
      <c r="J23" s="187">
        <v>368407</v>
      </c>
      <c r="K23" s="184">
        <v>332007</v>
      </c>
      <c r="L23" s="189">
        <v>36400</v>
      </c>
      <c r="M23" s="183">
        <v>295393</v>
      </c>
      <c r="N23" s="184">
        <v>246455</v>
      </c>
      <c r="O23" s="190">
        <v>48938</v>
      </c>
    </row>
    <row r="24" spans="2:16" s="157" customFormat="1" ht="18" customHeight="1" x14ac:dyDescent="0.45">
      <c r="B24" s="110" t="str">
        <f>+[3]第５表!B24</f>
        <v>R</v>
      </c>
      <c r="C24" s="111"/>
      <c r="D24" s="195" t="str">
        <f>+[3]第５表!D24</f>
        <v>サービス業（他に分類されないもの）</v>
      </c>
      <c r="E24" s="194">
        <v>195537</v>
      </c>
      <c r="F24" s="187">
        <v>181910</v>
      </c>
      <c r="G24" s="184">
        <v>170389</v>
      </c>
      <c r="H24" s="189">
        <v>11521</v>
      </c>
      <c r="I24" s="190">
        <v>13627</v>
      </c>
      <c r="J24" s="187">
        <v>235226</v>
      </c>
      <c r="K24" s="184">
        <v>218641</v>
      </c>
      <c r="L24" s="189">
        <v>16585</v>
      </c>
      <c r="M24" s="183">
        <v>156672</v>
      </c>
      <c r="N24" s="184">
        <v>145941</v>
      </c>
      <c r="O24" s="190">
        <v>10731</v>
      </c>
    </row>
    <row r="25" spans="2:16" s="157" customFormat="1" ht="18" customHeight="1" x14ac:dyDescent="0.45">
      <c r="B25" s="105" t="str">
        <f>+[3]第５表!B25</f>
        <v>E09,10</v>
      </c>
      <c r="C25" s="106"/>
      <c r="D25" s="119" t="str">
        <f>+[3]第５表!D25</f>
        <v>食料品・たばこ</v>
      </c>
      <c r="E25" s="196">
        <v>244881</v>
      </c>
      <c r="F25" s="196">
        <v>201104</v>
      </c>
      <c r="G25" s="196">
        <v>189900</v>
      </c>
      <c r="H25" s="196">
        <v>11204</v>
      </c>
      <c r="I25" s="196">
        <v>43777</v>
      </c>
      <c r="J25" s="196">
        <v>333423</v>
      </c>
      <c r="K25" s="196">
        <v>267811</v>
      </c>
      <c r="L25" s="196">
        <v>65612</v>
      </c>
      <c r="M25" s="196">
        <v>182621</v>
      </c>
      <c r="N25" s="196">
        <v>154198</v>
      </c>
      <c r="O25" s="196">
        <v>28423</v>
      </c>
    </row>
    <row r="26" spans="2:16" s="157" customFormat="1" ht="18" customHeight="1" x14ac:dyDescent="0.45">
      <c r="B26" s="110" t="str">
        <f>+[3]第５表!B26</f>
        <v>E11</v>
      </c>
      <c r="C26" s="111"/>
      <c r="D26" s="121" t="str">
        <f>+[3]第５表!D26</f>
        <v>繊維工業</v>
      </c>
      <c r="E26" s="194">
        <v>227279</v>
      </c>
      <c r="F26" s="194">
        <v>227119</v>
      </c>
      <c r="G26" s="194">
        <v>204436</v>
      </c>
      <c r="H26" s="194">
        <v>22683</v>
      </c>
      <c r="I26" s="194">
        <v>160</v>
      </c>
      <c r="J26" s="194">
        <v>327095</v>
      </c>
      <c r="K26" s="194">
        <v>326634</v>
      </c>
      <c r="L26" s="194">
        <v>461</v>
      </c>
      <c r="M26" s="194">
        <v>174116</v>
      </c>
      <c r="N26" s="194">
        <v>174116</v>
      </c>
      <c r="O26" s="194">
        <v>0</v>
      </c>
    </row>
    <row r="27" spans="2:16" s="157" customFormat="1" ht="18" customHeight="1" x14ac:dyDescent="0.45">
      <c r="B27" s="110" t="str">
        <f>+[3]第５表!B27</f>
        <v>E12</v>
      </c>
      <c r="C27" s="111"/>
      <c r="D27" s="121" t="str">
        <f>+[3]第５表!D27</f>
        <v>木材・木製品</v>
      </c>
      <c r="E27" s="194">
        <v>225178</v>
      </c>
      <c r="F27" s="194">
        <v>225178</v>
      </c>
      <c r="G27" s="194">
        <v>215719</v>
      </c>
      <c r="H27" s="194">
        <v>9459</v>
      </c>
      <c r="I27" s="194">
        <v>0</v>
      </c>
      <c r="J27" s="194">
        <v>237616</v>
      </c>
      <c r="K27" s="194">
        <v>237616</v>
      </c>
      <c r="L27" s="194">
        <v>0</v>
      </c>
      <c r="M27" s="194">
        <v>188639</v>
      </c>
      <c r="N27" s="194">
        <v>188639</v>
      </c>
      <c r="O27" s="194">
        <v>0</v>
      </c>
    </row>
    <row r="28" spans="2:16" s="157" customFormat="1" ht="18" customHeight="1" x14ac:dyDescent="0.45">
      <c r="B28" s="110" t="str">
        <f>+[3]第５表!B28</f>
        <v>E13</v>
      </c>
      <c r="C28" s="111"/>
      <c r="D28" s="121" t="str">
        <f>+[3]第５表!D28</f>
        <v>家具・装備品</v>
      </c>
      <c r="E28" s="194" t="s">
        <v>98</v>
      </c>
      <c r="F28" s="194" t="s">
        <v>98</v>
      </c>
      <c r="G28" s="194" t="s">
        <v>98</v>
      </c>
      <c r="H28" s="194" t="s">
        <v>98</v>
      </c>
      <c r="I28" s="194" t="s">
        <v>98</v>
      </c>
      <c r="J28" s="194" t="s">
        <v>98</v>
      </c>
      <c r="K28" s="194" t="s">
        <v>98</v>
      </c>
      <c r="L28" s="194" t="s">
        <v>98</v>
      </c>
      <c r="M28" s="194" t="s">
        <v>98</v>
      </c>
      <c r="N28" s="194" t="s">
        <v>98</v>
      </c>
      <c r="O28" s="194" t="s">
        <v>98</v>
      </c>
    </row>
    <row r="29" spans="2:16" s="157" customFormat="1" ht="18" customHeight="1" x14ac:dyDescent="0.45">
      <c r="B29" s="110" t="str">
        <f>+[3]第５表!B29</f>
        <v>E15</v>
      </c>
      <c r="C29" s="111"/>
      <c r="D29" s="121" t="str">
        <f>+[3]第５表!D29</f>
        <v>印刷・同関連業</v>
      </c>
      <c r="E29" s="194" t="s">
        <v>98</v>
      </c>
      <c r="F29" s="194" t="s">
        <v>98</v>
      </c>
      <c r="G29" s="194" t="s">
        <v>98</v>
      </c>
      <c r="H29" s="194" t="s">
        <v>98</v>
      </c>
      <c r="I29" s="194" t="s">
        <v>98</v>
      </c>
      <c r="J29" s="194" t="s">
        <v>98</v>
      </c>
      <c r="K29" s="194" t="s">
        <v>98</v>
      </c>
      <c r="L29" s="194" t="s">
        <v>98</v>
      </c>
      <c r="M29" s="194" t="s">
        <v>98</v>
      </c>
      <c r="N29" s="194" t="s">
        <v>98</v>
      </c>
      <c r="O29" s="194" t="s">
        <v>98</v>
      </c>
    </row>
    <row r="30" spans="2:16" s="157" customFormat="1" ht="18" customHeight="1" x14ac:dyDescent="0.45">
      <c r="B30" s="110" t="str">
        <f>+[3]第５表!B30</f>
        <v>E16,17</v>
      </c>
      <c r="C30" s="111"/>
      <c r="D30" s="121" t="str">
        <f>+[3]第５表!D30</f>
        <v>化学、石油・石炭</v>
      </c>
      <c r="E30" s="194">
        <v>386726</v>
      </c>
      <c r="F30" s="194">
        <v>382659</v>
      </c>
      <c r="G30" s="194">
        <v>337729</v>
      </c>
      <c r="H30" s="194">
        <v>44930</v>
      </c>
      <c r="I30" s="194">
        <v>4067</v>
      </c>
      <c r="J30" s="194">
        <v>397880</v>
      </c>
      <c r="K30" s="194">
        <v>394177</v>
      </c>
      <c r="L30" s="194">
        <v>3703</v>
      </c>
      <c r="M30" s="194">
        <v>265561</v>
      </c>
      <c r="N30" s="194">
        <v>257540</v>
      </c>
      <c r="O30" s="194">
        <v>8021</v>
      </c>
    </row>
    <row r="31" spans="2:16" s="157" customFormat="1" ht="18" customHeight="1" x14ac:dyDescent="0.45">
      <c r="B31" s="110" t="str">
        <f>+[3]第５表!B31</f>
        <v>E18</v>
      </c>
      <c r="C31" s="111"/>
      <c r="D31" s="121" t="str">
        <f>+[3]第５表!D31</f>
        <v>プラスチック製品</v>
      </c>
      <c r="E31" s="194">
        <v>252156</v>
      </c>
      <c r="F31" s="194">
        <v>244177</v>
      </c>
      <c r="G31" s="194">
        <v>221170</v>
      </c>
      <c r="H31" s="194">
        <v>23007</v>
      </c>
      <c r="I31" s="194">
        <v>7979</v>
      </c>
      <c r="J31" s="194">
        <v>300578</v>
      </c>
      <c r="K31" s="194">
        <v>298252</v>
      </c>
      <c r="L31" s="194">
        <v>2326</v>
      </c>
      <c r="M31" s="194">
        <v>187488</v>
      </c>
      <c r="N31" s="194">
        <v>171958</v>
      </c>
      <c r="O31" s="194">
        <v>15530</v>
      </c>
    </row>
    <row r="32" spans="2:16" s="157" customFormat="1" ht="18" customHeight="1" x14ac:dyDescent="0.45">
      <c r="B32" s="110" t="str">
        <f>+[3]第５表!B32</f>
        <v>E19</v>
      </c>
      <c r="C32" s="111"/>
      <c r="D32" s="121" t="str">
        <f>+[3]第５表!D32</f>
        <v>ゴム製品</v>
      </c>
      <c r="E32" s="194">
        <v>339402</v>
      </c>
      <c r="F32" s="194">
        <v>339402</v>
      </c>
      <c r="G32" s="194">
        <v>274249</v>
      </c>
      <c r="H32" s="194">
        <v>65153</v>
      </c>
      <c r="I32" s="194">
        <v>0</v>
      </c>
      <c r="J32" s="194">
        <v>353299</v>
      </c>
      <c r="K32" s="194">
        <v>353299</v>
      </c>
      <c r="L32" s="194">
        <v>0</v>
      </c>
      <c r="M32" s="194">
        <v>223695</v>
      </c>
      <c r="N32" s="194">
        <v>223695</v>
      </c>
      <c r="O32" s="194">
        <v>0</v>
      </c>
    </row>
    <row r="33" spans="2:17" s="157" customFormat="1" ht="18" customHeight="1" x14ac:dyDescent="0.45">
      <c r="B33" s="110" t="str">
        <f>+[3]第５表!B33</f>
        <v>E21</v>
      </c>
      <c r="C33" s="111"/>
      <c r="D33" s="121" t="str">
        <f>+[3]第５表!D33</f>
        <v>窯業・土石製品</v>
      </c>
      <c r="E33" s="194">
        <v>294046</v>
      </c>
      <c r="F33" s="194">
        <v>264030</v>
      </c>
      <c r="G33" s="194">
        <v>248046</v>
      </c>
      <c r="H33" s="194">
        <v>15984</v>
      </c>
      <c r="I33" s="194">
        <v>30016</v>
      </c>
      <c r="J33" s="194">
        <v>298025</v>
      </c>
      <c r="K33" s="194">
        <v>268747</v>
      </c>
      <c r="L33" s="194">
        <v>29278</v>
      </c>
      <c r="M33" s="194">
        <v>245722</v>
      </c>
      <c r="N33" s="194">
        <v>206743</v>
      </c>
      <c r="O33" s="194">
        <v>38979</v>
      </c>
    </row>
    <row r="34" spans="2:17" s="157" customFormat="1" ht="18" customHeight="1" x14ac:dyDescent="0.45">
      <c r="B34" s="110" t="str">
        <f>+[3]第５表!B34</f>
        <v>E24</v>
      </c>
      <c r="C34" s="111"/>
      <c r="D34" s="121" t="str">
        <f>+[3]第５表!D34</f>
        <v>金属製品製造業</v>
      </c>
      <c r="E34" s="197">
        <v>262642</v>
      </c>
      <c r="F34" s="197">
        <v>262642</v>
      </c>
      <c r="G34" s="197">
        <v>230377</v>
      </c>
      <c r="H34" s="194">
        <v>32265</v>
      </c>
      <c r="I34" s="194">
        <v>0</v>
      </c>
      <c r="J34" s="194">
        <v>279909</v>
      </c>
      <c r="K34" s="194">
        <v>279909</v>
      </c>
      <c r="L34" s="194">
        <v>0</v>
      </c>
      <c r="M34" s="194">
        <v>194821</v>
      </c>
      <c r="N34" s="194">
        <v>194821</v>
      </c>
      <c r="O34" s="194">
        <v>0</v>
      </c>
    </row>
    <row r="35" spans="2:17" s="157" customFormat="1" ht="18" customHeight="1" x14ac:dyDescent="0.45">
      <c r="B35" s="110" t="str">
        <f>+[3]第５表!B35</f>
        <v>E27</v>
      </c>
      <c r="C35" s="111"/>
      <c r="D35" s="121" t="str">
        <f>+[3]第５表!D35</f>
        <v>業務用機械器具</v>
      </c>
      <c r="E35" s="197">
        <v>267821</v>
      </c>
      <c r="F35" s="197">
        <v>267821</v>
      </c>
      <c r="G35" s="197">
        <v>241474</v>
      </c>
      <c r="H35" s="194">
        <v>26347</v>
      </c>
      <c r="I35" s="194">
        <v>0</v>
      </c>
      <c r="J35" s="194">
        <v>346237</v>
      </c>
      <c r="K35" s="194">
        <v>346237</v>
      </c>
      <c r="L35" s="194">
        <v>0</v>
      </c>
      <c r="M35" s="194">
        <v>182012</v>
      </c>
      <c r="N35" s="194">
        <v>182012</v>
      </c>
      <c r="O35" s="194">
        <v>0</v>
      </c>
    </row>
    <row r="36" spans="2:17" s="157" customFormat="1" ht="18" customHeight="1" x14ac:dyDescent="0.45">
      <c r="B36" s="110" t="str">
        <f>+[3]第５表!B36</f>
        <v>E28</v>
      </c>
      <c r="C36" s="111"/>
      <c r="D36" s="121" t="str">
        <f>+[3]第５表!D36</f>
        <v>電子・デバイス</v>
      </c>
      <c r="E36" s="197">
        <v>222329</v>
      </c>
      <c r="F36" s="197">
        <v>222324</v>
      </c>
      <c r="G36" s="197">
        <v>200193</v>
      </c>
      <c r="H36" s="194">
        <v>22131</v>
      </c>
      <c r="I36" s="194">
        <v>5</v>
      </c>
      <c r="J36" s="194">
        <v>263513</v>
      </c>
      <c r="K36" s="194">
        <v>263511</v>
      </c>
      <c r="L36" s="194">
        <v>2</v>
      </c>
      <c r="M36" s="194">
        <v>178695</v>
      </c>
      <c r="N36" s="194">
        <v>178687</v>
      </c>
      <c r="O36" s="194">
        <v>8</v>
      </c>
    </row>
    <row r="37" spans="2:17" s="157" customFormat="1" ht="18" customHeight="1" x14ac:dyDescent="0.45">
      <c r="B37" s="110" t="str">
        <f>+[3]第５表!B37</f>
        <v>E29</v>
      </c>
      <c r="C37" s="111"/>
      <c r="D37" s="121" t="str">
        <f>+[3]第５表!D37</f>
        <v>電気機械器具</v>
      </c>
      <c r="E37" s="197">
        <v>222365</v>
      </c>
      <c r="F37" s="197">
        <v>222365</v>
      </c>
      <c r="G37" s="197">
        <v>214366</v>
      </c>
      <c r="H37" s="194">
        <v>7999</v>
      </c>
      <c r="I37" s="194">
        <v>0</v>
      </c>
      <c r="J37" s="194">
        <v>277080</v>
      </c>
      <c r="K37" s="194">
        <v>277080</v>
      </c>
      <c r="L37" s="194">
        <v>0</v>
      </c>
      <c r="M37" s="194">
        <v>163718</v>
      </c>
      <c r="N37" s="194">
        <v>163718</v>
      </c>
      <c r="O37" s="194">
        <v>0</v>
      </c>
    </row>
    <row r="38" spans="2:17" s="157" customFormat="1" ht="18" customHeight="1" x14ac:dyDescent="0.45">
      <c r="B38" s="110" t="str">
        <f>+[3]第５表!B38</f>
        <v>E31</v>
      </c>
      <c r="C38" s="111"/>
      <c r="D38" s="121" t="str">
        <f>+[3]第５表!D38</f>
        <v>輸送用機械器具</v>
      </c>
      <c r="E38" s="197">
        <v>292880</v>
      </c>
      <c r="F38" s="197">
        <v>292546</v>
      </c>
      <c r="G38" s="197">
        <v>252852</v>
      </c>
      <c r="H38" s="194">
        <v>39694</v>
      </c>
      <c r="I38" s="194">
        <v>334</v>
      </c>
      <c r="J38" s="194">
        <v>321681</v>
      </c>
      <c r="K38" s="194">
        <v>321455</v>
      </c>
      <c r="L38" s="194">
        <v>226</v>
      </c>
      <c r="M38" s="194">
        <v>210888</v>
      </c>
      <c r="N38" s="194">
        <v>210245</v>
      </c>
      <c r="O38" s="194">
        <v>643</v>
      </c>
    </row>
    <row r="39" spans="2:17" s="157" customFormat="1" ht="18" customHeight="1" x14ac:dyDescent="0.45">
      <c r="B39" s="124" t="str">
        <f>+[3]第５表!B39</f>
        <v>ES</v>
      </c>
      <c r="C39" s="125"/>
      <c r="D39" s="198" t="str">
        <f>+[3]第５表!D39</f>
        <v>はん用・生産用機械器具</v>
      </c>
      <c r="E39" s="199">
        <v>322719</v>
      </c>
      <c r="F39" s="199">
        <v>322719</v>
      </c>
      <c r="G39" s="199">
        <v>252461</v>
      </c>
      <c r="H39" s="200">
        <v>70258</v>
      </c>
      <c r="I39" s="200">
        <v>0</v>
      </c>
      <c r="J39" s="200">
        <v>349217</v>
      </c>
      <c r="K39" s="200">
        <v>349217</v>
      </c>
      <c r="L39" s="200">
        <v>0</v>
      </c>
      <c r="M39" s="200">
        <v>218598</v>
      </c>
      <c r="N39" s="200">
        <v>218598</v>
      </c>
      <c r="O39" s="200">
        <v>0</v>
      </c>
    </row>
    <row r="40" spans="2:17" s="157" customFormat="1" ht="18" customHeight="1" x14ac:dyDescent="0.45">
      <c r="B40" s="129" t="str">
        <f>+[3]第５表!B40</f>
        <v>R91</v>
      </c>
      <c r="C40" s="130"/>
      <c r="D40" s="201" t="str">
        <f>+[3]第５表!D40</f>
        <v>職業紹介・労働者派遣業</v>
      </c>
      <c r="E40" s="202">
        <v>187597</v>
      </c>
      <c r="F40" s="202">
        <v>186277</v>
      </c>
      <c r="G40" s="202">
        <v>167860</v>
      </c>
      <c r="H40" s="203">
        <v>18417</v>
      </c>
      <c r="I40" s="203">
        <v>1320</v>
      </c>
      <c r="J40" s="203">
        <v>217628</v>
      </c>
      <c r="K40" s="203">
        <v>216582</v>
      </c>
      <c r="L40" s="203">
        <v>1046</v>
      </c>
      <c r="M40" s="203">
        <v>161471</v>
      </c>
      <c r="N40" s="203">
        <v>159913</v>
      </c>
      <c r="O40" s="203">
        <v>1558</v>
      </c>
    </row>
    <row r="41" spans="2:17" s="157" customFormat="1" ht="11.25" customHeight="1" x14ac:dyDescent="0.45">
      <c r="B41" s="204"/>
      <c r="C41" s="205"/>
      <c r="D41" s="206"/>
      <c r="E41" s="207"/>
      <c r="F41" s="207"/>
      <c r="G41" s="207"/>
      <c r="H41" s="207"/>
      <c r="I41" s="207"/>
      <c r="J41" s="207"/>
      <c r="K41" s="207"/>
      <c r="L41" s="208"/>
      <c r="M41" s="207"/>
      <c r="N41" s="207"/>
      <c r="O41" s="208"/>
    </row>
    <row r="42" spans="2:17" ht="11.25" customHeight="1" x14ac:dyDescent="0.45">
      <c r="B42" s="204"/>
      <c r="C42" s="204"/>
      <c r="D42" s="204"/>
    </row>
    <row r="43" spans="2:17" s="157" customFormat="1" ht="20.100000000000001" customHeight="1" x14ac:dyDescent="0.45">
      <c r="B43" s="134" t="s">
        <v>7</v>
      </c>
      <c r="C43" s="204"/>
      <c r="D43" s="209"/>
      <c r="E43" s="210"/>
      <c r="F43" s="210"/>
      <c r="G43" s="210"/>
      <c r="H43" s="71"/>
      <c r="I43" s="211"/>
      <c r="J43" s="211"/>
      <c r="K43" s="211"/>
      <c r="L43" s="211"/>
      <c r="M43" s="211"/>
      <c r="N43" s="82"/>
      <c r="O43" s="82" t="s">
        <v>131</v>
      </c>
      <c r="Q43" s="135"/>
    </row>
    <row r="44" spans="2:17" s="157" customFormat="1" ht="20.100000000000001" customHeight="1" x14ac:dyDescent="0.45">
      <c r="B44" s="163"/>
      <c r="C44" s="164"/>
      <c r="D44" s="165"/>
      <c r="E44" s="166" t="s">
        <v>120</v>
      </c>
      <c r="F44" s="167"/>
      <c r="G44" s="167"/>
      <c r="H44" s="167"/>
      <c r="I44" s="168"/>
      <c r="J44" s="166" t="s">
        <v>121</v>
      </c>
      <c r="K44" s="167"/>
      <c r="L44" s="168"/>
      <c r="M44" s="166" t="s">
        <v>129</v>
      </c>
      <c r="N44" s="167"/>
      <c r="O44" s="168"/>
      <c r="Q44" s="135"/>
    </row>
    <row r="45" spans="2:17" s="157" customFormat="1" ht="6.45" customHeight="1" x14ac:dyDescent="0.45">
      <c r="B45" s="169"/>
      <c r="C45" s="170"/>
      <c r="D45" s="171"/>
      <c r="E45" s="172"/>
      <c r="F45" s="172"/>
      <c r="G45" s="172"/>
      <c r="H45" s="173"/>
      <c r="I45" s="173"/>
      <c r="J45" s="172"/>
      <c r="K45" s="172"/>
      <c r="L45" s="173"/>
      <c r="M45" s="172"/>
      <c r="N45" s="172"/>
      <c r="O45" s="173"/>
      <c r="Q45" s="158"/>
    </row>
    <row r="46" spans="2:17" s="157" customFormat="1" ht="42" customHeight="1" x14ac:dyDescent="0.45">
      <c r="B46" s="169"/>
      <c r="C46" s="170"/>
      <c r="D46" s="174" t="s">
        <v>3</v>
      </c>
      <c r="E46" s="175" t="s">
        <v>132</v>
      </c>
      <c r="F46" s="175" t="s">
        <v>133</v>
      </c>
      <c r="G46" s="175" t="s">
        <v>134</v>
      </c>
      <c r="H46" s="176" t="s">
        <v>135</v>
      </c>
      <c r="I46" s="176" t="s">
        <v>136</v>
      </c>
      <c r="J46" s="175" t="s">
        <v>137</v>
      </c>
      <c r="K46" s="175" t="s">
        <v>133</v>
      </c>
      <c r="L46" s="176" t="s">
        <v>136</v>
      </c>
      <c r="M46" s="175" t="s">
        <v>137</v>
      </c>
      <c r="N46" s="175" t="s">
        <v>133</v>
      </c>
      <c r="O46" s="176" t="s">
        <v>136</v>
      </c>
      <c r="Q46" s="158"/>
    </row>
    <row r="47" spans="2:17" s="157" customFormat="1" ht="3" customHeight="1" x14ac:dyDescent="0.45">
      <c r="B47" s="177"/>
      <c r="C47" s="178"/>
      <c r="D47" s="179"/>
      <c r="E47" s="180"/>
      <c r="F47" s="180"/>
      <c r="G47" s="180"/>
      <c r="H47" s="181"/>
      <c r="I47" s="181"/>
      <c r="J47" s="180"/>
      <c r="K47" s="180"/>
      <c r="L47" s="182"/>
      <c r="M47" s="180"/>
      <c r="N47" s="180"/>
      <c r="O47" s="181"/>
      <c r="P47" s="158"/>
    </row>
    <row r="48" spans="2:17" s="157" customFormat="1" ht="18" customHeight="1" x14ac:dyDescent="0.45">
      <c r="B48" s="105" t="str">
        <f t="shared" ref="B48:B79" si="0">+B9</f>
        <v>TL</v>
      </c>
      <c r="C48" s="106"/>
      <c r="D48" s="107" t="str">
        <f t="shared" ref="D48:D79" si="1">+D9</f>
        <v>調査産業計</v>
      </c>
      <c r="E48" s="183">
        <v>255756</v>
      </c>
      <c r="F48" s="183">
        <v>246271</v>
      </c>
      <c r="G48" s="184">
        <v>230185</v>
      </c>
      <c r="H48" s="185">
        <v>16086</v>
      </c>
      <c r="I48" s="186">
        <v>9485</v>
      </c>
      <c r="J48" s="187">
        <v>305882</v>
      </c>
      <c r="K48" s="184">
        <v>292714</v>
      </c>
      <c r="L48" s="185">
        <v>13168</v>
      </c>
      <c r="M48" s="188">
        <v>211111</v>
      </c>
      <c r="N48" s="188">
        <v>204907</v>
      </c>
      <c r="O48" s="186">
        <v>6204</v>
      </c>
      <c r="Q48" s="135"/>
    </row>
    <row r="49" spans="2:17" s="157" customFormat="1" ht="18" customHeight="1" x14ac:dyDescent="0.45">
      <c r="B49" s="110" t="str">
        <f t="shared" si="0"/>
        <v>D</v>
      </c>
      <c r="C49" s="111"/>
      <c r="D49" s="112" t="str">
        <f t="shared" si="1"/>
        <v>建設業</v>
      </c>
      <c r="E49" s="183">
        <v>299509</v>
      </c>
      <c r="F49" s="183">
        <v>296285</v>
      </c>
      <c r="G49" s="184">
        <v>266397</v>
      </c>
      <c r="H49" s="189">
        <v>29888</v>
      </c>
      <c r="I49" s="190">
        <v>3224</v>
      </c>
      <c r="J49" s="187">
        <v>312267</v>
      </c>
      <c r="K49" s="184">
        <v>308864</v>
      </c>
      <c r="L49" s="189">
        <v>3403</v>
      </c>
      <c r="M49" s="183">
        <v>198030</v>
      </c>
      <c r="N49" s="183">
        <v>196226</v>
      </c>
      <c r="O49" s="190">
        <v>1804</v>
      </c>
      <c r="Q49" s="135"/>
    </row>
    <row r="50" spans="2:17" s="157" customFormat="1" ht="18" customHeight="1" x14ac:dyDescent="0.45">
      <c r="B50" s="110" t="str">
        <f t="shared" si="0"/>
        <v>E</v>
      </c>
      <c r="C50" s="111"/>
      <c r="D50" s="112" t="str">
        <f t="shared" si="1"/>
        <v>製造業</v>
      </c>
      <c r="E50" s="183">
        <v>274379</v>
      </c>
      <c r="F50" s="183">
        <v>253402</v>
      </c>
      <c r="G50" s="184">
        <v>228317</v>
      </c>
      <c r="H50" s="189">
        <v>25085</v>
      </c>
      <c r="I50" s="190">
        <v>20977</v>
      </c>
      <c r="J50" s="187">
        <v>325353</v>
      </c>
      <c r="K50" s="184">
        <v>303033</v>
      </c>
      <c r="L50" s="189">
        <v>22320</v>
      </c>
      <c r="M50" s="183">
        <v>197215</v>
      </c>
      <c r="N50" s="183">
        <v>178271</v>
      </c>
      <c r="O50" s="190">
        <v>18944</v>
      </c>
      <c r="Q50" s="135"/>
    </row>
    <row r="51" spans="2:17" s="157" customFormat="1" ht="18" customHeight="1" x14ac:dyDescent="0.45">
      <c r="B51" s="110" t="str">
        <f t="shared" si="0"/>
        <v>F</v>
      </c>
      <c r="C51" s="111"/>
      <c r="D51" s="114" t="str">
        <f t="shared" si="1"/>
        <v>電気・ガス・熱供給・水道業</v>
      </c>
      <c r="E51" s="183">
        <v>411624</v>
      </c>
      <c r="F51" s="183">
        <v>411472</v>
      </c>
      <c r="G51" s="184">
        <v>372221</v>
      </c>
      <c r="H51" s="191">
        <v>39251</v>
      </c>
      <c r="I51" s="190">
        <v>152</v>
      </c>
      <c r="J51" s="187">
        <v>433907</v>
      </c>
      <c r="K51" s="184">
        <v>433721</v>
      </c>
      <c r="L51" s="189">
        <v>186</v>
      </c>
      <c r="M51" s="183">
        <v>313026</v>
      </c>
      <c r="N51" s="183">
        <v>313026</v>
      </c>
      <c r="O51" s="190">
        <v>0</v>
      </c>
      <c r="Q51" s="135"/>
    </row>
    <row r="52" spans="2:17" s="157" customFormat="1" ht="18" customHeight="1" x14ac:dyDescent="0.45">
      <c r="B52" s="110" t="str">
        <f t="shared" si="0"/>
        <v>G</v>
      </c>
      <c r="C52" s="111"/>
      <c r="D52" s="112" t="str">
        <f t="shared" si="1"/>
        <v>情報通信業</v>
      </c>
      <c r="E52" s="183">
        <v>325483</v>
      </c>
      <c r="F52" s="183">
        <v>306675</v>
      </c>
      <c r="G52" s="184">
        <v>291561</v>
      </c>
      <c r="H52" s="189">
        <v>15114</v>
      </c>
      <c r="I52" s="190">
        <v>18808</v>
      </c>
      <c r="J52" s="187">
        <v>364472</v>
      </c>
      <c r="K52" s="184">
        <v>343586</v>
      </c>
      <c r="L52" s="189">
        <v>20886</v>
      </c>
      <c r="M52" s="183">
        <v>263008</v>
      </c>
      <c r="N52" s="183">
        <v>247528</v>
      </c>
      <c r="O52" s="190">
        <v>15480</v>
      </c>
      <c r="Q52" s="135"/>
    </row>
    <row r="53" spans="2:17" s="157" customFormat="1" ht="18" customHeight="1" x14ac:dyDescent="0.45">
      <c r="B53" s="110" t="str">
        <f t="shared" si="0"/>
        <v>H</v>
      </c>
      <c r="C53" s="111"/>
      <c r="D53" s="112" t="str">
        <f t="shared" si="1"/>
        <v>運輸業，郵便業</v>
      </c>
      <c r="E53" s="183">
        <v>273974</v>
      </c>
      <c r="F53" s="183">
        <v>264595</v>
      </c>
      <c r="G53" s="184">
        <v>223686</v>
      </c>
      <c r="H53" s="189">
        <v>40909</v>
      </c>
      <c r="I53" s="190">
        <v>9379</v>
      </c>
      <c r="J53" s="187">
        <v>287611</v>
      </c>
      <c r="K53" s="184">
        <v>280624</v>
      </c>
      <c r="L53" s="189">
        <v>6987</v>
      </c>
      <c r="M53" s="183">
        <v>210061</v>
      </c>
      <c r="N53" s="183">
        <v>189469</v>
      </c>
      <c r="O53" s="190">
        <v>20592</v>
      </c>
      <c r="Q53" s="135"/>
    </row>
    <row r="54" spans="2:17" s="157" customFormat="1" ht="18" customHeight="1" x14ac:dyDescent="0.45">
      <c r="B54" s="110" t="str">
        <f t="shared" si="0"/>
        <v>I</v>
      </c>
      <c r="C54" s="111"/>
      <c r="D54" s="112" t="str">
        <f t="shared" si="1"/>
        <v>卸売業，小売業</v>
      </c>
      <c r="E54" s="183">
        <v>180948</v>
      </c>
      <c r="F54" s="183">
        <v>169913</v>
      </c>
      <c r="G54" s="184">
        <v>162961</v>
      </c>
      <c r="H54" s="189">
        <v>6952</v>
      </c>
      <c r="I54" s="190">
        <v>11035</v>
      </c>
      <c r="J54" s="187">
        <v>253232</v>
      </c>
      <c r="K54" s="184">
        <v>229985</v>
      </c>
      <c r="L54" s="189">
        <v>23247</v>
      </c>
      <c r="M54" s="183">
        <v>133250</v>
      </c>
      <c r="N54" s="183">
        <v>130273</v>
      </c>
      <c r="O54" s="190">
        <v>2977</v>
      </c>
      <c r="Q54" s="135"/>
    </row>
    <row r="55" spans="2:17" s="157" customFormat="1" ht="18" customHeight="1" x14ac:dyDescent="0.45">
      <c r="B55" s="110" t="str">
        <f t="shared" si="0"/>
        <v>J</v>
      </c>
      <c r="C55" s="111"/>
      <c r="D55" s="112" t="str">
        <f t="shared" si="1"/>
        <v>金融業，保険業</v>
      </c>
      <c r="E55" s="183">
        <v>368635</v>
      </c>
      <c r="F55" s="183">
        <v>357369</v>
      </c>
      <c r="G55" s="184">
        <v>341395</v>
      </c>
      <c r="H55" s="189">
        <v>15974</v>
      </c>
      <c r="I55" s="190">
        <v>11266</v>
      </c>
      <c r="J55" s="187">
        <v>438468</v>
      </c>
      <c r="K55" s="184">
        <v>435293</v>
      </c>
      <c r="L55" s="189">
        <v>3175</v>
      </c>
      <c r="M55" s="183">
        <v>309522</v>
      </c>
      <c r="N55" s="183">
        <v>291406</v>
      </c>
      <c r="O55" s="190">
        <v>18116</v>
      </c>
      <c r="Q55" s="135"/>
    </row>
    <row r="56" spans="2:17" s="157" customFormat="1" ht="18" customHeight="1" x14ac:dyDescent="0.45">
      <c r="B56" s="110" t="str">
        <f t="shared" si="0"/>
        <v>K</v>
      </c>
      <c r="C56" s="111"/>
      <c r="D56" s="116" t="str">
        <f t="shared" si="1"/>
        <v>不動産業，物品賃貸業</v>
      </c>
      <c r="E56" s="183">
        <v>259620</v>
      </c>
      <c r="F56" s="183">
        <v>251430</v>
      </c>
      <c r="G56" s="184">
        <v>246031</v>
      </c>
      <c r="H56" s="189">
        <v>5399</v>
      </c>
      <c r="I56" s="190">
        <v>8190</v>
      </c>
      <c r="J56" s="187">
        <v>302654</v>
      </c>
      <c r="K56" s="184">
        <v>293916</v>
      </c>
      <c r="L56" s="189">
        <v>8738</v>
      </c>
      <c r="M56" s="183">
        <v>179588</v>
      </c>
      <c r="N56" s="183">
        <v>172418</v>
      </c>
      <c r="O56" s="190">
        <v>7170</v>
      </c>
      <c r="Q56" s="135"/>
    </row>
    <row r="57" spans="2:17" s="157" customFormat="1" ht="18" customHeight="1" x14ac:dyDescent="0.45">
      <c r="B57" s="110" t="str">
        <f t="shared" si="0"/>
        <v>L</v>
      </c>
      <c r="C57" s="111"/>
      <c r="D57" s="192" t="str">
        <f t="shared" si="1"/>
        <v>学術研究，専門・技術サービス業</v>
      </c>
      <c r="E57" s="183">
        <v>310301</v>
      </c>
      <c r="F57" s="183">
        <v>310301</v>
      </c>
      <c r="G57" s="184">
        <v>285586</v>
      </c>
      <c r="H57" s="189">
        <v>24715</v>
      </c>
      <c r="I57" s="190">
        <v>0</v>
      </c>
      <c r="J57" s="187">
        <v>348150</v>
      </c>
      <c r="K57" s="184">
        <v>348150</v>
      </c>
      <c r="L57" s="189">
        <v>0</v>
      </c>
      <c r="M57" s="183">
        <v>251684</v>
      </c>
      <c r="N57" s="183">
        <v>251684</v>
      </c>
      <c r="O57" s="190">
        <v>0</v>
      </c>
      <c r="Q57" s="135"/>
    </row>
    <row r="58" spans="2:17" s="157" customFormat="1" ht="18" customHeight="1" x14ac:dyDescent="0.45">
      <c r="B58" s="110" t="str">
        <f t="shared" si="0"/>
        <v>M</v>
      </c>
      <c r="C58" s="111"/>
      <c r="D58" s="193" t="str">
        <f t="shared" si="1"/>
        <v>宿泊業，飲食サービス業</v>
      </c>
      <c r="E58" s="183">
        <v>105233</v>
      </c>
      <c r="F58" s="183">
        <v>100416</v>
      </c>
      <c r="G58" s="184">
        <v>96200</v>
      </c>
      <c r="H58" s="189">
        <v>4216</v>
      </c>
      <c r="I58" s="190">
        <v>4817</v>
      </c>
      <c r="J58" s="187">
        <v>116496</v>
      </c>
      <c r="K58" s="184">
        <v>109468</v>
      </c>
      <c r="L58" s="189">
        <v>7028</v>
      </c>
      <c r="M58" s="183">
        <v>98256</v>
      </c>
      <c r="N58" s="183">
        <v>94809</v>
      </c>
      <c r="O58" s="190">
        <v>3447</v>
      </c>
      <c r="Q58" s="135"/>
    </row>
    <row r="59" spans="2:17" s="157" customFormat="1" ht="18" customHeight="1" x14ac:dyDescent="0.45">
      <c r="B59" s="110" t="str">
        <f t="shared" si="0"/>
        <v>N</v>
      </c>
      <c r="C59" s="111"/>
      <c r="D59" s="117" t="str">
        <f t="shared" si="1"/>
        <v>生活関連サービス業，娯楽業</v>
      </c>
      <c r="E59" s="183">
        <v>199218</v>
      </c>
      <c r="F59" s="183">
        <v>199130</v>
      </c>
      <c r="G59" s="184">
        <v>188726</v>
      </c>
      <c r="H59" s="189">
        <v>10404</v>
      </c>
      <c r="I59" s="190">
        <v>88</v>
      </c>
      <c r="J59" s="187">
        <v>225698</v>
      </c>
      <c r="K59" s="184">
        <v>225652</v>
      </c>
      <c r="L59" s="189">
        <v>46</v>
      </c>
      <c r="M59" s="183">
        <v>169542</v>
      </c>
      <c r="N59" s="183">
        <v>169408</v>
      </c>
      <c r="O59" s="190">
        <v>134</v>
      </c>
      <c r="Q59" s="135"/>
    </row>
    <row r="60" spans="2:17" s="157" customFormat="1" ht="18" customHeight="1" x14ac:dyDescent="0.45">
      <c r="B60" s="110" t="str">
        <f t="shared" si="0"/>
        <v>O</v>
      </c>
      <c r="C60" s="111"/>
      <c r="D60" s="112" t="str">
        <f t="shared" si="1"/>
        <v>教育，学習支援業</v>
      </c>
      <c r="E60" s="194">
        <v>303137</v>
      </c>
      <c r="F60" s="187">
        <v>303137</v>
      </c>
      <c r="G60" s="184">
        <v>300866</v>
      </c>
      <c r="H60" s="189">
        <v>2271</v>
      </c>
      <c r="I60" s="190">
        <v>0</v>
      </c>
      <c r="J60" s="187">
        <v>351330</v>
      </c>
      <c r="K60" s="184">
        <v>351330</v>
      </c>
      <c r="L60" s="189">
        <v>0</v>
      </c>
      <c r="M60" s="183">
        <v>271048</v>
      </c>
      <c r="N60" s="183">
        <v>271048</v>
      </c>
      <c r="O60" s="190">
        <v>0</v>
      </c>
      <c r="Q60" s="135"/>
    </row>
    <row r="61" spans="2:17" s="157" customFormat="1" ht="18" customHeight="1" x14ac:dyDescent="0.45">
      <c r="B61" s="110" t="str">
        <f t="shared" si="0"/>
        <v>P</v>
      </c>
      <c r="C61" s="111"/>
      <c r="D61" s="112" t="str">
        <f t="shared" si="1"/>
        <v>医療，福祉</v>
      </c>
      <c r="E61" s="194">
        <v>284772</v>
      </c>
      <c r="F61" s="187">
        <v>283697</v>
      </c>
      <c r="G61" s="184">
        <v>268625</v>
      </c>
      <c r="H61" s="189">
        <v>15072</v>
      </c>
      <c r="I61" s="190">
        <v>1075</v>
      </c>
      <c r="J61" s="187">
        <v>353146</v>
      </c>
      <c r="K61" s="184">
        <v>352473</v>
      </c>
      <c r="L61" s="189">
        <v>673</v>
      </c>
      <c r="M61" s="183">
        <v>259733</v>
      </c>
      <c r="N61" s="184">
        <v>258511</v>
      </c>
      <c r="O61" s="190">
        <v>1222</v>
      </c>
      <c r="Q61" s="135"/>
    </row>
    <row r="62" spans="2:17" s="157" customFormat="1" ht="18" customHeight="1" x14ac:dyDescent="0.45">
      <c r="B62" s="110" t="str">
        <f t="shared" si="0"/>
        <v>Q</v>
      </c>
      <c r="C62" s="111"/>
      <c r="D62" s="112" t="str">
        <f t="shared" si="1"/>
        <v>複合サービス事業</v>
      </c>
      <c r="E62" s="194">
        <v>386653</v>
      </c>
      <c r="F62" s="187">
        <v>323386</v>
      </c>
      <c r="G62" s="184">
        <v>309773</v>
      </c>
      <c r="H62" s="189">
        <v>13613</v>
      </c>
      <c r="I62" s="190">
        <v>63267</v>
      </c>
      <c r="J62" s="187">
        <v>417390</v>
      </c>
      <c r="K62" s="184">
        <v>353554</v>
      </c>
      <c r="L62" s="189">
        <v>63836</v>
      </c>
      <c r="M62" s="183">
        <v>335145</v>
      </c>
      <c r="N62" s="184">
        <v>272831</v>
      </c>
      <c r="O62" s="190">
        <v>62314</v>
      </c>
      <c r="Q62" s="135"/>
    </row>
    <row r="63" spans="2:17" s="157" customFormat="1" ht="18" customHeight="1" x14ac:dyDescent="0.45">
      <c r="B63" s="110" t="str">
        <f t="shared" si="0"/>
        <v>R</v>
      </c>
      <c r="C63" s="111"/>
      <c r="D63" s="195" t="str">
        <f t="shared" si="1"/>
        <v>サービス業（他に分類されないもの）</v>
      </c>
      <c r="E63" s="194">
        <v>176791</v>
      </c>
      <c r="F63" s="187">
        <v>163543</v>
      </c>
      <c r="G63" s="184">
        <v>152196</v>
      </c>
      <c r="H63" s="189">
        <v>11347</v>
      </c>
      <c r="I63" s="190">
        <v>13248</v>
      </c>
      <c r="J63" s="187">
        <v>219506</v>
      </c>
      <c r="K63" s="184">
        <v>199304</v>
      </c>
      <c r="L63" s="189">
        <v>20202</v>
      </c>
      <c r="M63" s="183">
        <v>141748</v>
      </c>
      <c r="N63" s="184">
        <v>134205</v>
      </c>
      <c r="O63" s="190">
        <v>7543</v>
      </c>
      <c r="Q63" s="135"/>
    </row>
    <row r="64" spans="2:17" s="157" customFormat="1" ht="18" customHeight="1" x14ac:dyDescent="0.45">
      <c r="B64" s="105" t="str">
        <f t="shared" si="0"/>
        <v>E09,10</v>
      </c>
      <c r="C64" s="106"/>
      <c r="D64" s="119" t="str">
        <f t="shared" si="1"/>
        <v>食料品・たばこ</v>
      </c>
      <c r="E64" s="196">
        <v>281160</v>
      </c>
      <c r="F64" s="196">
        <v>219043</v>
      </c>
      <c r="G64" s="196">
        <v>205647</v>
      </c>
      <c r="H64" s="196">
        <v>13396</v>
      </c>
      <c r="I64" s="196">
        <v>62117</v>
      </c>
      <c r="J64" s="196">
        <v>361217</v>
      </c>
      <c r="K64" s="196">
        <v>279168</v>
      </c>
      <c r="L64" s="196">
        <v>82049</v>
      </c>
      <c r="M64" s="196">
        <v>210602</v>
      </c>
      <c r="N64" s="196">
        <v>166052</v>
      </c>
      <c r="O64" s="196">
        <v>44550</v>
      </c>
      <c r="Q64" s="135"/>
    </row>
    <row r="65" spans="2:17" s="157" customFormat="1" ht="18" customHeight="1" x14ac:dyDescent="0.45">
      <c r="B65" s="110" t="str">
        <f t="shared" si="0"/>
        <v>E11</v>
      </c>
      <c r="C65" s="111"/>
      <c r="D65" s="121" t="str">
        <f t="shared" si="1"/>
        <v>繊維工業</v>
      </c>
      <c r="E65" s="194">
        <v>241312</v>
      </c>
      <c r="F65" s="194">
        <v>241122</v>
      </c>
      <c r="G65" s="194">
        <v>215443</v>
      </c>
      <c r="H65" s="194">
        <v>25679</v>
      </c>
      <c r="I65" s="194">
        <v>190</v>
      </c>
      <c r="J65" s="194">
        <v>329565</v>
      </c>
      <c r="K65" s="194">
        <v>329098</v>
      </c>
      <c r="L65" s="194">
        <v>467</v>
      </c>
      <c r="M65" s="194">
        <v>180888</v>
      </c>
      <c r="N65" s="194">
        <v>180888</v>
      </c>
      <c r="O65" s="194">
        <v>0</v>
      </c>
      <c r="P65" s="135"/>
      <c r="Q65" s="135"/>
    </row>
    <row r="66" spans="2:17" ht="18" customHeight="1" x14ac:dyDescent="0.45">
      <c r="B66" s="110" t="str">
        <f t="shared" si="0"/>
        <v>E12</v>
      </c>
      <c r="C66" s="111"/>
      <c r="D66" s="121" t="str">
        <f t="shared" si="1"/>
        <v>木材・木製品</v>
      </c>
      <c r="E66" s="194">
        <v>228431</v>
      </c>
      <c r="F66" s="194">
        <v>228431</v>
      </c>
      <c r="G66" s="194">
        <v>209809</v>
      </c>
      <c r="H66" s="194">
        <v>18622</v>
      </c>
      <c r="I66" s="194">
        <v>0</v>
      </c>
      <c r="J66" s="194">
        <v>242266</v>
      </c>
      <c r="K66" s="194">
        <v>242266</v>
      </c>
      <c r="L66" s="194">
        <v>0</v>
      </c>
      <c r="M66" s="194">
        <v>166134</v>
      </c>
      <c r="N66" s="194">
        <v>166134</v>
      </c>
      <c r="O66" s="194">
        <v>0</v>
      </c>
    </row>
    <row r="67" spans="2:17" ht="18" customHeight="1" x14ac:dyDescent="0.45">
      <c r="B67" s="110" t="str">
        <f t="shared" si="0"/>
        <v>E13</v>
      </c>
      <c r="C67" s="111"/>
      <c r="D67" s="121" t="str">
        <f t="shared" si="1"/>
        <v>家具・装備品</v>
      </c>
      <c r="E67" s="194" t="s">
        <v>98</v>
      </c>
      <c r="F67" s="194" t="s">
        <v>98</v>
      </c>
      <c r="G67" s="194" t="s">
        <v>98</v>
      </c>
      <c r="H67" s="194" t="s">
        <v>98</v>
      </c>
      <c r="I67" s="194" t="s">
        <v>98</v>
      </c>
      <c r="J67" s="194" t="s">
        <v>98</v>
      </c>
      <c r="K67" s="194" t="s">
        <v>98</v>
      </c>
      <c r="L67" s="194" t="s">
        <v>98</v>
      </c>
      <c r="M67" s="194" t="s">
        <v>98</v>
      </c>
      <c r="N67" s="194" t="s">
        <v>98</v>
      </c>
      <c r="O67" s="194" t="s">
        <v>98</v>
      </c>
    </row>
    <row r="68" spans="2:17" ht="18" customHeight="1" x14ac:dyDescent="0.45">
      <c r="B68" s="110" t="str">
        <f t="shared" si="0"/>
        <v>E15</v>
      </c>
      <c r="C68" s="111"/>
      <c r="D68" s="121" t="str">
        <f t="shared" si="1"/>
        <v>印刷・同関連業</v>
      </c>
      <c r="E68" s="194" t="s">
        <v>98</v>
      </c>
      <c r="F68" s="194" t="s">
        <v>98</v>
      </c>
      <c r="G68" s="194" t="s">
        <v>98</v>
      </c>
      <c r="H68" s="194" t="s">
        <v>98</v>
      </c>
      <c r="I68" s="194" t="s">
        <v>98</v>
      </c>
      <c r="J68" s="194" t="s">
        <v>98</v>
      </c>
      <c r="K68" s="194" t="s">
        <v>98</v>
      </c>
      <c r="L68" s="194" t="s">
        <v>98</v>
      </c>
      <c r="M68" s="194" t="s">
        <v>98</v>
      </c>
      <c r="N68" s="194" t="s">
        <v>98</v>
      </c>
      <c r="O68" s="194" t="s">
        <v>98</v>
      </c>
    </row>
    <row r="69" spans="2:17" ht="18" customHeight="1" x14ac:dyDescent="0.45">
      <c r="B69" s="110" t="str">
        <f t="shared" si="0"/>
        <v>E16,17</v>
      </c>
      <c r="C69" s="111"/>
      <c r="D69" s="121" t="str">
        <f t="shared" si="1"/>
        <v>化学、石油・石炭</v>
      </c>
      <c r="E69" s="194">
        <v>386125</v>
      </c>
      <c r="F69" s="194">
        <v>381729</v>
      </c>
      <c r="G69" s="194">
        <v>339190</v>
      </c>
      <c r="H69" s="194">
        <v>42539</v>
      </c>
      <c r="I69" s="194">
        <v>4396</v>
      </c>
      <c r="J69" s="194">
        <v>396983</v>
      </c>
      <c r="K69" s="194">
        <v>393010</v>
      </c>
      <c r="L69" s="194">
        <v>3973</v>
      </c>
      <c r="M69" s="194">
        <v>256818</v>
      </c>
      <c r="N69" s="194">
        <v>247384</v>
      </c>
      <c r="O69" s="194">
        <v>9434</v>
      </c>
    </row>
    <row r="70" spans="2:17" ht="18" customHeight="1" x14ac:dyDescent="0.45">
      <c r="B70" s="110" t="str">
        <f t="shared" si="0"/>
        <v>E18</v>
      </c>
      <c r="C70" s="111"/>
      <c r="D70" s="121" t="str">
        <f t="shared" si="1"/>
        <v>プラスチック製品</v>
      </c>
      <c r="E70" s="194">
        <v>264774</v>
      </c>
      <c r="F70" s="194">
        <v>264774</v>
      </c>
      <c r="G70" s="194">
        <v>233431</v>
      </c>
      <c r="H70" s="194">
        <v>31343</v>
      </c>
      <c r="I70" s="194">
        <v>0</v>
      </c>
      <c r="J70" s="194">
        <v>304904</v>
      </c>
      <c r="K70" s="194">
        <v>304904</v>
      </c>
      <c r="L70" s="194">
        <v>0</v>
      </c>
      <c r="M70" s="194">
        <v>162163</v>
      </c>
      <c r="N70" s="194">
        <v>162163</v>
      </c>
      <c r="O70" s="194">
        <v>0</v>
      </c>
    </row>
    <row r="71" spans="2:17" ht="18" customHeight="1" x14ac:dyDescent="0.45">
      <c r="B71" s="110" t="str">
        <f t="shared" si="0"/>
        <v>E19</v>
      </c>
      <c r="C71" s="111"/>
      <c r="D71" s="121" t="str">
        <f t="shared" si="1"/>
        <v>ゴム製品</v>
      </c>
      <c r="E71" s="194">
        <v>339402</v>
      </c>
      <c r="F71" s="194">
        <v>339402</v>
      </c>
      <c r="G71" s="194">
        <v>274249</v>
      </c>
      <c r="H71" s="194">
        <v>65153</v>
      </c>
      <c r="I71" s="194">
        <v>0</v>
      </c>
      <c r="J71" s="194">
        <v>353299</v>
      </c>
      <c r="K71" s="194">
        <v>353299</v>
      </c>
      <c r="L71" s="194">
        <v>0</v>
      </c>
      <c r="M71" s="194">
        <v>223695</v>
      </c>
      <c r="N71" s="194">
        <v>223695</v>
      </c>
      <c r="O71" s="194">
        <v>0</v>
      </c>
    </row>
    <row r="72" spans="2:17" ht="18" customHeight="1" x14ac:dyDescent="0.45">
      <c r="B72" s="110" t="str">
        <f t="shared" si="0"/>
        <v>E21</v>
      </c>
      <c r="C72" s="111"/>
      <c r="D72" s="121" t="str">
        <f t="shared" si="1"/>
        <v>窯業・土石製品</v>
      </c>
      <c r="E72" s="194">
        <v>378393</v>
      </c>
      <c r="F72" s="194">
        <v>272904</v>
      </c>
      <c r="G72" s="194">
        <v>257894</v>
      </c>
      <c r="H72" s="194">
        <v>15010</v>
      </c>
      <c r="I72" s="194">
        <v>105489</v>
      </c>
      <c r="J72" s="194">
        <v>380530</v>
      </c>
      <c r="K72" s="194">
        <v>276585</v>
      </c>
      <c r="L72" s="194">
        <v>103945</v>
      </c>
      <c r="M72" s="194">
        <v>355522</v>
      </c>
      <c r="N72" s="194">
        <v>233500</v>
      </c>
      <c r="O72" s="194">
        <v>122022</v>
      </c>
    </row>
    <row r="73" spans="2:17" ht="18" customHeight="1" x14ac:dyDescent="0.45">
      <c r="B73" s="110" t="str">
        <f t="shared" si="0"/>
        <v>E24</v>
      </c>
      <c r="C73" s="111"/>
      <c r="D73" s="121" t="str">
        <f t="shared" si="1"/>
        <v>金属製品製造業</v>
      </c>
      <c r="E73" s="197">
        <v>262642</v>
      </c>
      <c r="F73" s="197">
        <v>262642</v>
      </c>
      <c r="G73" s="197">
        <v>230377</v>
      </c>
      <c r="H73" s="194">
        <v>32265</v>
      </c>
      <c r="I73" s="194">
        <v>0</v>
      </c>
      <c r="J73" s="194">
        <v>279909</v>
      </c>
      <c r="K73" s="194">
        <v>279909</v>
      </c>
      <c r="L73" s="194">
        <v>0</v>
      </c>
      <c r="M73" s="194">
        <v>194821</v>
      </c>
      <c r="N73" s="194">
        <v>194821</v>
      </c>
      <c r="O73" s="194">
        <v>0</v>
      </c>
    </row>
    <row r="74" spans="2:17" ht="18" customHeight="1" x14ac:dyDescent="0.45">
      <c r="B74" s="110" t="str">
        <f t="shared" si="0"/>
        <v>E27</v>
      </c>
      <c r="C74" s="111"/>
      <c r="D74" s="121" t="str">
        <f t="shared" si="1"/>
        <v>業務用機械器具</v>
      </c>
      <c r="E74" s="197">
        <v>267821</v>
      </c>
      <c r="F74" s="197">
        <v>267821</v>
      </c>
      <c r="G74" s="197">
        <v>241474</v>
      </c>
      <c r="H74" s="194">
        <v>26347</v>
      </c>
      <c r="I74" s="194">
        <v>0</v>
      </c>
      <c r="J74" s="194">
        <v>346237</v>
      </c>
      <c r="K74" s="194">
        <v>346237</v>
      </c>
      <c r="L74" s="194">
        <v>0</v>
      </c>
      <c r="M74" s="194">
        <v>182012</v>
      </c>
      <c r="N74" s="194">
        <v>182012</v>
      </c>
      <c r="O74" s="194">
        <v>0</v>
      </c>
    </row>
    <row r="75" spans="2:17" ht="18" customHeight="1" x14ac:dyDescent="0.45">
      <c r="B75" s="110" t="str">
        <f t="shared" si="0"/>
        <v>E28</v>
      </c>
      <c r="C75" s="111"/>
      <c r="D75" s="121" t="str">
        <f t="shared" si="1"/>
        <v>電子・デバイス</v>
      </c>
      <c r="E75" s="197">
        <v>225649</v>
      </c>
      <c r="F75" s="197">
        <v>225644</v>
      </c>
      <c r="G75" s="197">
        <v>202773</v>
      </c>
      <c r="H75" s="194">
        <v>22871</v>
      </c>
      <c r="I75" s="194">
        <v>5</v>
      </c>
      <c r="J75" s="194">
        <v>263455</v>
      </c>
      <c r="K75" s="194">
        <v>263452</v>
      </c>
      <c r="L75" s="194">
        <v>3</v>
      </c>
      <c r="M75" s="194">
        <v>183042</v>
      </c>
      <c r="N75" s="194">
        <v>183034</v>
      </c>
      <c r="O75" s="194">
        <v>8</v>
      </c>
    </row>
    <row r="76" spans="2:17" ht="18" customHeight="1" x14ac:dyDescent="0.45">
      <c r="B76" s="110" t="str">
        <f t="shared" si="0"/>
        <v>E29</v>
      </c>
      <c r="C76" s="111"/>
      <c r="D76" s="121" t="str">
        <f t="shared" si="1"/>
        <v>電気機械器具</v>
      </c>
      <c r="E76" s="197">
        <v>212670</v>
      </c>
      <c r="F76" s="197">
        <v>212670</v>
      </c>
      <c r="G76" s="197">
        <v>205278</v>
      </c>
      <c r="H76" s="194">
        <v>7392</v>
      </c>
      <c r="I76" s="194">
        <v>0</v>
      </c>
      <c r="J76" s="194">
        <v>266107</v>
      </c>
      <c r="K76" s="194">
        <v>266107</v>
      </c>
      <c r="L76" s="194">
        <v>0</v>
      </c>
      <c r="M76" s="194">
        <v>163059</v>
      </c>
      <c r="N76" s="194">
        <v>163059</v>
      </c>
      <c r="O76" s="194">
        <v>0</v>
      </c>
    </row>
    <row r="77" spans="2:17" ht="18" customHeight="1" x14ac:dyDescent="0.45">
      <c r="B77" s="110" t="str">
        <f t="shared" si="0"/>
        <v>E31</v>
      </c>
      <c r="C77" s="111"/>
      <c r="D77" s="121" t="str">
        <f t="shared" si="1"/>
        <v>輸送用機械器具</v>
      </c>
      <c r="E77" s="197">
        <v>297641</v>
      </c>
      <c r="F77" s="197">
        <v>297287</v>
      </c>
      <c r="G77" s="197">
        <v>255480</v>
      </c>
      <c r="H77" s="194">
        <v>41807</v>
      </c>
      <c r="I77" s="194">
        <v>354</v>
      </c>
      <c r="J77" s="194">
        <v>324342</v>
      </c>
      <c r="K77" s="194">
        <v>324108</v>
      </c>
      <c r="L77" s="194">
        <v>234</v>
      </c>
      <c r="M77" s="194">
        <v>214388</v>
      </c>
      <c r="N77" s="194">
        <v>213660</v>
      </c>
      <c r="O77" s="194">
        <v>728</v>
      </c>
    </row>
    <row r="78" spans="2:17" ht="18" customHeight="1" x14ac:dyDescent="0.45">
      <c r="B78" s="124" t="str">
        <f t="shared" si="0"/>
        <v>ES</v>
      </c>
      <c r="C78" s="125"/>
      <c r="D78" s="198" t="str">
        <f t="shared" si="1"/>
        <v>はん用・生産用機械器具</v>
      </c>
      <c r="E78" s="199">
        <v>266266</v>
      </c>
      <c r="F78" s="199">
        <v>266266</v>
      </c>
      <c r="G78" s="199">
        <v>240440</v>
      </c>
      <c r="H78" s="200">
        <v>25826</v>
      </c>
      <c r="I78" s="200">
        <v>0</v>
      </c>
      <c r="J78" s="200">
        <v>273868</v>
      </c>
      <c r="K78" s="200">
        <v>273868</v>
      </c>
      <c r="L78" s="200">
        <v>0</v>
      </c>
      <c r="M78" s="200">
        <v>239457</v>
      </c>
      <c r="N78" s="200">
        <v>239457</v>
      </c>
      <c r="O78" s="200">
        <v>0</v>
      </c>
    </row>
    <row r="79" spans="2:17" ht="18" customHeight="1" x14ac:dyDescent="0.45">
      <c r="B79" s="129" t="str">
        <f t="shared" si="0"/>
        <v>R91</v>
      </c>
      <c r="C79" s="130"/>
      <c r="D79" s="201" t="str">
        <f t="shared" si="1"/>
        <v>職業紹介・労働者派遣業</v>
      </c>
      <c r="E79" s="202">
        <v>187597</v>
      </c>
      <c r="F79" s="202">
        <v>186277</v>
      </c>
      <c r="G79" s="202">
        <v>167860</v>
      </c>
      <c r="H79" s="203">
        <v>18417</v>
      </c>
      <c r="I79" s="203">
        <v>1320</v>
      </c>
      <c r="J79" s="203">
        <v>217628</v>
      </c>
      <c r="K79" s="203">
        <v>216582</v>
      </c>
      <c r="L79" s="203">
        <v>1046</v>
      </c>
      <c r="M79" s="203">
        <v>161471</v>
      </c>
      <c r="N79" s="203">
        <v>159913</v>
      </c>
      <c r="O79" s="203">
        <v>1558</v>
      </c>
    </row>
  </sheetData>
  <phoneticPr fontId="4"/>
  <printOptions horizontalCentered="1"/>
  <pageMargins left="0.59055118110236227" right="0.59055118110236227" top="0.35433070866141736" bottom="0.59055118110236227" header="0.35433070866141736" footer="0.59055118110236227"/>
  <pageSetup paperSize="9" scale="50" orientation="portrait" blackAndWhite="1" cellComments="atEnd" r:id="rId1"/>
  <headerFooter scaleWithDoc="0" alignWithMargins="0">
    <oddFooter>&amp;C- 15 -</oddFooter>
  </headerFooter>
  <rowBreaks count="1" manualBreakCount="1">
    <brk id="79" min="1" max="1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3806D8-A87E-4496-A1D0-83A830906BB3}">
  <dimension ref="A1:R78"/>
  <sheetViews>
    <sheetView showGridLines="0" topLeftCell="A42" zoomScale="65" zoomScaleNormal="65" zoomScaleSheetLayoutView="80" workbookViewId="0">
      <selection activeCell="S50" sqref="S50"/>
    </sheetView>
  </sheetViews>
  <sheetFormatPr defaultColWidth="9.69921875" defaultRowHeight="14.4" x14ac:dyDescent="0.45"/>
  <cols>
    <col min="1" max="1" width="1.69921875" style="3" customWidth="1"/>
    <col min="2" max="2" width="2.69921875" style="3" customWidth="1"/>
    <col min="3" max="3" width="3.296875" style="3" customWidth="1"/>
    <col min="4" max="4" width="21.5" style="264" customWidth="1"/>
    <col min="5" max="16" width="7.296875" style="264" customWidth="1"/>
    <col min="17" max="17" width="3.59765625" style="3" customWidth="1"/>
    <col min="18" max="18" width="9.59765625" style="3" customWidth="1"/>
    <col min="19" max="16384" width="9.69921875" style="3"/>
  </cols>
  <sheetData>
    <row r="1" spans="1:18" ht="21" customHeight="1" x14ac:dyDescent="0.45">
      <c r="B1" s="212" t="s">
        <v>118</v>
      </c>
      <c r="C1" s="212"/>
      <c r="D1" s="212"/>
      <c r="E1" s="212"/>
      <c r="F1" s="212"/>
      <c r="G1" s="212"/>
      <c r="H1" s="212"/>
      <c r="I1" s="212"/>
      <c r="J1" s="212"/>
      <c r="K1" s="212"/>
      <c r="L1" s="212"/>
      <c r="M1" s="212"/>
      <c r="N1" s="212"/>
      <c r="O1" s="212"/>
      <c r="P1" s="212"/>
      <c r="Q1" s="37"/>
      <c r="R1" s="213"/>
    </row>
    <row r="2" spans="1:18" ht="21" customHeight="1" x14ac:dyDescent="0.45">
      <c r="A2" s="214"/>
      <c r="B2" s="214" t="str">
        <f>"　　    （"&amp;[1]設定!D8&amp;DBCS([1]設定!E8)&amp;"年"&amp;DBCS([1]設定!F8)&amp;"月）"</f>
        <v>　　    （令和６年３月）</v>
      </c>
      <c r="C2" s="214"/>
      <c r="D2" s="214"/>
      <c r="E2" s="214"/>
      <c r="F2" s="214"/>
      <c r="G2" s="214"/>
      <c r="H2" s="214"/>
      <c r="I2" s="214"/>
      <c r="J2" s="214"/>
      <c r="K2" s="214"/>
      <c r="L2" s="214"/>
      <c r="M2" s="214"/>
      <c r="N2" s="214"/>
      <c r="O2" s="214"/>
      <c r="P2" s="214"/>
      <c r="Q2" s="37"/>
    </row>
    <row r="3" spans="1:18" ht="16.2" customHeight="1" x14ac:dyDescent="0.45">
      <c r="C3" s="37"/>
      <c r="D3" s="4"/>
      <c r="E3" s="215"/>
      <c r="F3" s="215"/>
      <c r="G3" s="215"/>
      <c r="H3" s="215"/>
      <c r="I3" s="215"/>
      <c r="J3" s="215"/>
      <c r="K3" s="215"/>
      <c r="L3" s="4"/>
      <c r="M3" s="215"/>
      <c r="N3" s="215"/>
      <c r="O3" s="215"/>
      <c r="P3" s="215"/>
      <c r="Q3" s="37"/>
    </row>
    <row r="4" spans="1:18" s="216" customFormat="1" ht="15" customHeight="1" x14ac:dyDescent="0.45">
      <c r="B4" s="217" t="s">
        <v>1</v>
      </c>
      <c r="C4" s="37"/>
      <c r="D4" s="3"/>
      <c r="E4" s="217"/>
      <c r="F4" s="3"/>
      <c r="G4" s="217"/>
      <c r="H4" s="217"/>
      <c r="I4" s="218"/>
      <c r="J4" s="218"/>
      <c r="K4" s="218"/>
      <c r="L4" s="219"/>
      <c r="M4" s="219"/>
      <c r="N4" s="218"/>
      <c r="O4" s="219"/>
      <c r="P4" s="219" t="s">
        <v>119</v>
      </c>
      <c r="Q4" s="220"/>
    </row>
    <row r="5" spans="1:18" s="216" customFormat="1" ht="15" customHeight="1" x14ac:dyDescent="0.2">
      <c r="B5" s="221"/>
      <c r="C5" s="13"/>
      <c r="D5" s="222"/>
      <c r="E5" s="223" t="s">
        <v>120</v>
      </c>
      <c r="F5" s="224"/>
      <c r="G5" s="224"/>
      <c r="H5" s="225"/>
      <c r="I5" s="226" t="s">
        <v>121</v>
      </c>
      <c r="J5" s="227"/>
      <c r="K5" s="227"/>
      <c r="L5" s="227"/>
      <c r="M5" s="226" t="s">
        <v>72</v>
      </c>
      <c r="N5" s="227"/>
      <c r="O5" s="227"/>
      <c r="P5" s="228"/>
      <c r="Q5" s="220"/>
      <c r="R5" s="92"/>
    </row>
    <row r="6" spans="1:18" s="216" customFormat="1" ht="15" customHeight="1" x14ac:dyDescent="0.2">
      <c r="B6" s="63"/>
      <c r="C6" s="3"/>
      <c r="D6" s="306" t="s">
        <v>3</v>
      </c>
      <c r="E6" s="230" t="s">
        <v>122</v>
      </c>
      <c r="F6" s="231" t="s">
        <v>123</v>
      </c>
      <c r="G6" s="232" t="s">
        <v>124</v>
      </c>
      <c r="H6" s="232" t="s">
        <v>125</v>
      </c>
      <c r="I6" s="233" t="s">
        <v>122</v>
      </c>
      <c r="J6" s="234" t="s">
        <v>123</v>
      </c>
      <c r="K6" s="235" t="s">
        <v>124</v>
      </c>
      <c r="L6" s="236" t="s">
        <v>125</v>
      </c>
      <c r="M6" s="237" t="s">
        <v>122</v>
      </c>
      <c r="N6" s="234" t="s">
        <v>123</v>
      </c>
      <c r="O6" s="235" t="s">
        <v>124</v>
      </c>
      <c r="P6" s="238" t="s">
        <v>125</v>
      </c>
      <c r="Q6" s="220"/>
      <c r="R6" s="92"/>
    </row>
    <row r="7" spans="1:18" s="216" customFormat="1" ht="15" customHeight="1" x14ac:dyDescent="0.2">
      <c r="B7" s="63"/>
      <c r="C7" s="3"/>
      <c r="D7" s="229"/>
      <c r="E7" s="239"/>
      <c r="F7" s="240" t="s">
        <v>126</v>
      </c>
      <c r="G7" s="232" t="s">
        <v>126</v>
      </c>
      <c r="H7" s="232" t="s">
        <v>126</v>
      </c>
      <c r="I7" s="232"/>
      <c r="J7" s="241" t="s">
        <v>126</v>
      </c>
      <c r="K7" s="232" t="s">
        <v>126</v>
      </c>
      <c r="L7" s="242" t="s">
        <v>126</v>
      </c>
      <c r="M7" s="243"/>
      <c r="N7" s="241" t="s">
        <v>126</v>
      </c>
      <c r="O7" s="232" t="s">
        <v>126</v>
      </c>
      <c r="P7" s="244" t="s">
        <v>126</v>
      </c>
      <c r="Q7" s="220"/>
      <c r="R7" s="92"/>
    </row>
    <row r="8" spans="1:18" s="216" customFormat="1" ht="15" customHeight="1" x14ac:dyDescent="0.2">
      <c r="B8" s="245"/>
      <c r="C8" s="246"/>
      <c r="D8" s="247"/>
      <c r="E8" s="239" t="s">
        <v>127</v>
      </c>
      <c r="F8" s="240" t="s">
        <v>128</v>
      </c>
      <c r="G8" s="232" t="s">
        <v>128</v>
      </c>
      <c r="H8" s="232" t="s">
        <v>128</v>
      </c>
      <c r="I8" s="248" t="s">
        <v>127</v>
      </c>
      <c r="J8" s="249" t="s">
        <v>128</v>
      </c>
      <c r="K8" s="232" t="s">
        <v>128</v>
      </c>
      <c r="L8" s="242" t="s">
        <v>128</v>
      </c>
      <c r="M8" s="243" t="s">
        <v>127</v>
      </c>
      <c r="N8" s="249" t="s">
        <v>128</v>
      </c>
      <c r="O8" s="232" t="s">
        <v>128</v>
      </c>
      <c r="P8" s="244" t="s">
        <v>128</v>
      </c>
      <c r="R8" s="92"/>
    </row>
    <row r="9" spans="1:18" s="216" customFormat="1" ht="17.25" customHeight="1" x14ac:dyDescent="0.45">
      <c r="B9" s="105" t="str">
        <f>+[3]第５表!B9</f>
        <v>TL</v>
      </c>
      <c r="C9" s="106"/>
      <c r="D9" s="107" t="str">
        <f>+[3]第５表!D9</f>
        <v>調査産業計</v>
      </c>
      <c r="E9" s="250">
        <v>18.399999999999999</v>
      </c>
      <c r="F9" s="250">
        <v>140.6</v>
      </c>
      <c r="G9" s="250">
        <v>131.1</v>
      </c>
      <c r="H9" s="250">
        <v>9.5</v>
      </c>
      <c r="I9" s="250">
        <v>19.3</v>
      </c>
      <c r="J9" s="250">
        <v>157.1</v>
      </c>
      <c r="K9" s="250">
        <v>143</v>
      </c>
      <c r="L9" s="250">
        <v>14.1</v>
      </c>
      <c r="M9" s="250">
        <v>17.600000000000001</v>
      </c>
      <c r="N9" s="250">
        <v>125.3</v>
      </c>
      <c r="O9" s="250">
        <v>120.1</v>
      </c>
      <c r="P9" s="250">
        <v>5.2</v>
      </c>
    </row>
    <row r="10" spans="1:18" s="216" customFormat="1" ht="17.25" customHeight="1" x14ac:dyDescent="0.45">
      <c r="B10" s="110" t="str">
        <f>+[3]第５表!B10</f>
        <v>D</v>
      </c>
      <c r="C10" s="111"/>
      <c r="D10" s="112" t="str">
        <f>+[3]第５表!D10</f>
        <v>建設業</v>
      </c>
      <c r="E10" s="251">
        <v>20.2</v>
      </c>
      <c r="F10" s="251">
        <v>157.80000000000001</v>
      </c>
      <c r="G10" s="251">
        <v>149</v>
      </c>
      <c r="H10" s="252">
        <v>8.8000000000000007</v>
      </c>
      <c r="I10" s="253">
        <v>20.5</v>
      </c>
      <c r="J10" s="253">
        <v>161.9</v>
      </c>
      <c r="K10" s="253">
        <v>152.1</v>
      </c>
      <c r="L10" s="254">
        <v>9.8000000000000007</v>
      </c>
      <c r="M10" s="255">
        <v>18.2</v>
      </c>
      <c r="N10" s="255">
        <v>130.6</v>
      </c>
      <c r="O10" s="255">
        <v>128.30000000000001</v>
      </c>
      <c r="P10" s="256">
        <v>2.2999999999999998</v>
      </c>
    </row>
    <row r="11" spans="1:18" s="216" customFormat="1" ht="17.25" customHeight="1" x14ac:dyDescent="0.45">
      <c r="B11" s="110" t="str">
        <f>+[3]第５表!B11</f>
        <v>E</v>
      </c>
      <c r="C11" s="111"/>
      <c r="D11" s="112" t="str">
        <f>+[3]第５表!D11</f>
        <v>製造業</v>
      </c>
      <c r="E11" s="251">
        <v>19.3</v>
      </c>
      <c r="F11" s="251">
        <v>156.9</v>
      </c>
      <c r="G11" s="251">
        <v>145</v>
      </c>
      <c r="H11" s="252">
        <v>11.9</v>
      </c>
      <c r="I11" s="253">
        <v>19.5</v>
      </c>
      <c r="J11" s="253">
        <v>164.9</v>
      </c>
      <c r="K11" s="253">
        <v>148.80000000000001</v>
      </c>
      <c r="L11" s="254">
        <v>16.100000000000001</v>
      </c>
      <c r="M11" s="255">
        <v>18.899999999999999</v>
      </c>
      <c r="N11" s="255">
        <v>146.19999999999999</v>
      </c>
      <c r="O11" s="255">
        <v>139.9</v>
      </c>
      <c r="P11" s="256">
        <v>6.3</v>
      </c>
    </row>
    <row r="12" spans="1:18" s="216" customFormat="1" ht="17.25" customHeight="1" x14ac:dyDescent="0.45">
      <c r="B12" s="110" t="str">
        <f>+[3]第５表!B12</f>
        <v>F</v>
      </c>
      <c r="C12" s="111"/>
      <c r="D12" s="114" t="str">
        <f>+[3]第５表!D12</f>
        <v>電気・ガス・熱供給・水道業</v>
      </c>
      <c r="E12" s="251">
        <v>18.3</v>
      </c>
      <c r="F12" s="251">
        <v>143.80000000000001</v>
      </c>
      <c r="G12" s="251">
        <v>135.9</v>
      </c>
      <c r="H12" s="252">
        <v>7.9</v>
      </c>
      <c r="I12" s="253">
        <v>18.399999999999999</v>
      </c>
      <c r="J12" s="253">
        <v>145.6</v>
      </c>
      <c r="K12" s="253">
        <v>137.1</v>
      </c>
      <c r="L12" s="254">
        <v>8.5</v>
      </c>
      <c r="M12" s="255">
        <v>17.899999999999999</v>
      </c>
      <c r="N12" s="255">
        <v>134.30000000000001</v>
      </c>
      <c r="O12" s="255">
        <v>129.30000000000001</v>
      </c>
      <c r="P12" s="256">
        <v>5</v>
      </c>
    </row>
    <row r="13" spans="1:18" s="216" customFormat="1" ht="17.25" customHeight="1" x14ac:dyDescent="0.45">
      <c r="B13" s="110" t="str">
        <f>+[3]第５表!B13</f>
        <v>G</v>
      </c>
      <c r="C13" s="111"/>
      <c r="D13" s="112" t="str">
        <f>+[3]第５表!D13</f>
        <v>情報通信業</v>
      </c>
      <c r="E13" s="251">
        <v>19</v>
      </c>
      <c r="F13" s="251">
        <v>158.9</v>
      </c>
      <c r="G13" s="251">
        <v>148</v>
      </c>
      <c r="H13" s="252">
        <v>10.9</v>
      </c>
      <c r="I13" s="253">
        <v>19.100000000000001</v>
      </c>
      <c r="J13" s="253">
        <v>162.9</v>
      </c>
      <c r="K13" s="253">
        <v>151.4</v>
      </c>
      <c r="L13" s="254">
        <v>11.5</v>
      </c>
      <c r="M13" s="255">
        <v>18.899999999999999</v>
      </c>
      <c r="N13" s="255">
        <v>152.5</v>
      </c>
      <c r="O13" s="255">
        <v>142.6</v>
      </c>
      <c r="P13" s="256">
        <v>9.9</v>
      </c>
    </row>
    <row r="14" spans="1:18" s="216" customFormat="1" ht="17.25" customHeight="1" x14ac:dyDescent="0.45">
      <c r="B14" s="110" t="str">
        <f>+[3]第５表!B14</f>
        <v>H</v>
      </c>
      <c r="C14" s="111"/>
      <c r="D14" s="112" t="str">
        <f>+[3]第５表!D14</f>
        <v>運輸業，郵便業</v>
      </c>
      <c r="E14" s="251">
        <v>21.1</v>
      </c>
      <c r="F14" s="251">
        <v>189.2</v>
      </c>
      <c r="G14" s="251">
        <v>156.4</v>
      </c>
      <c r="H14" s="252">
        <v>32.799999999999997</v>
      </c>
      <c r="I14" s="253">
        <v>21.3</v>
      </c>
      <c r="J14" s="253">
        <v>195.4</v>
      </c>
      <c r="K14" s="253">
        <v>158.1</v>
      </c>
      <c r="L14" s="254">
        <v>37.299999999999997</v>
      </c>
      <c r="M14" s="255">
        <v>19.600000000000001</v>
      </c>
      <c r="N14" s="255">
        <v>149.5</v>
      </c>
      <c r="O14" s="255">
        <v>145.69999999999999</v>
      </c>
      <c r="P14" s="256">
        <v>3.8</v>
      </c>
    </row>
    <row r="15" spans="1:18" s="216" customFormat="1" ht="17.25" customHeight="1" x14ac:dyDescent="0.45">
      <c r="B15" s="110" t="str">
        <f>+[3]第５表!B15</f>
        <v>I</v>
      </c>
      <c r="C15" s="111"/>
      <c r="D15" s="112" t="str">
        <f>+[3]第５表!D15</f>
        <v>卸売業，小売業</v>
      </c>
      <c r="E15" s="251">
        <v>18.7</v>
      </c>
      <c r="F15" s="251">
        <v>139.19999999999999</v>
      </c>
      <c r="G15" s="251">
        <v>131</v>
      </c>
      <c r="H15" s="252">
        <v>8.1999999999999993</v>
      </c>
      <c r="I15" s="253">
        <v>19.399999999999999</v>
      </c>
      <c r="J15" s="253">
        <v>160.4</v>
      </c>
      <c r="K15" s="253">
        <v>147.19999999999999</v>
      </c>
      <c r="L15" s="254">
        <v>13.2</v>
      </c>
      <c r="M15" s="255">
        <v>18</v>
      </c>
      <c r="N15" s="255">
        <v>117.8</v>
      </c>
      <c r="O15" s="255">
        <v>114.7</v>
      </c>
      <c r="P15" s="256">
        <v>3.1</v>
      </c>
    </row>
    <row r="16" spans="1:18" s="216" customFormat="1" ht="17.25" customHeight="1" x14ac:dyDescent="0.45">
      <c r="B16" s="110" t="str">
        <f>+[3]第５表!B16</f>
        <v>J</v>
      </c>
      <c r="C16" s="111"/>
      <c r="D16" s="112" t="str">
        <f>+[3]第５表!D16</f>
        <v>金融業，保険業</v>
      </c>
      <c r="E16" s="251">
        <v>18.399999999999999</v>
      </c>
      <c r="F16" s="251">
        <v>147.69999999999999</v>
      </c>
      <c r="G16" s="251">
        <v>132.9</v>
      </c>
      <c r="H16" s="252">
        <v>14.8</v>
      </c>
      <c r="I16" s="253">
        <v>18.7</v>
      </c>
      <c r="J16" s="253">
        <v>153.1</v>
      </c>
      <c r="K16" s="253">
        <v>139.1</v>
      </c>
      <c r="L16" s="254">
        <v>14</v>
      </c>
      <c r="M16" s="255">
        <v>18</v>
      </c>
      <c r="N16" s="255">
        <v>142.30000000000001</v>
      </c>
      <c r="O16" s="255">
        <v>126.6</v>
      </c>
      <c r="P16" s="256">
        <v>15.7</v>
      </c>
    </row>
    <row r="17" spans="2:16" s="216" customFormat="1" ht="17.25" customHeight="1" x14ac:dyDescent="0.45">
      <c r="B17" s="110" t="str">
        <f>+[3]第５表!B17</f>
        <v>K</v>
      </c>
      <c r="C17" s="111"/>
      <c r="D17" s="112" t="str">
        <f>+[3]第５表!D17</f>
        <v>不動産業，物品賃貸業</v>
      </c>
      <c r="E17" s="251">
        <v>18.5</v>
      </c>
      <c r="F17" s="251">
        <v>140.6</v>
      </c>
      <c r="G17" s="251">
        <v>134.30000000000001</v>
      </c>
      <c r="H17" s="251">
        <v>6.3</v>
      </c>
      <c r="I17" s="253">
        <v>19.5</v>
      </c>
      <c r="J17" s="253">
        <v>160.30000000000001</v>
      </c>
      <c r="K17" s="253">
        <v>152.6</v>
      </c>
      <c r="L17" s="254">
        <v>7.7</v>
      </c>
      <c r="M17" s="255">
        <v>17.100000000000001</v>
      </c>
      <c r="N17" s="255">
        <v>115.1</v>
      </c>
      <c r="O17" s="255">
        <v>110.7</v>
      </c>
      <c r="P17" s="256">
        <v>4.4000000000000004</v>
      </c>
    </row>
    <row r="18" spans="2:16" s="216" customFormat="1" ht="17.25" customHeight="1" x14ac:dyDescent="0.45">
      <c r="B18" s="110" t="str">
        <f>+[3]第５表!B18</f>
        <v>L</v>
      </c>
      <c r="C18" s="111"/>
      <c r="D18" s="115" t="str">
        <f>+[3]第５表!D18</f>
        <v>学術研究，専門・技術サービス業</v>
      </c>
      <c r="E18" s="251">
        <v>18.2</v>
      </c>
      <c r="F18" s="251">
        <v>138.30000000000001</v>
      </c>
      <c r="G18" s="251">
        <v>129.1</v>
      </c>
      <c r="H18" s="252">
        <v>9.1999999999999993</v>
      </c>
      <c r="I18" s="253">
        <v>18.3</v>
      </c>
      <c r="J18" s="253">
        <v>149.19999999999999</v>
      </c>
      <c r="K18" s="253">
        <v>138.6</v>
      </c>
      <c r="L18" s="254">
        <v>10.6</v>
      </c>
      <c r="M18" s="255">
        <v>17.899999999999999</v>
      </c>
      <c r="N18" s="255">
        <v>118.9</v>
      </c>
      <c r="O18" s="255">
        <v>112.1</v>
      </c>
      <c r="P18" s="256">
        <v>6.8</v>
      </c>
    </row>
    <row r="19" spans="2:16" s="216" customFormat="1" ht="17.25" customHeight="1" x14ac:dyDescent="0.45">
      <c r="B19" s="110" t="str">
        <f>+[3]第５表!B19</f>
        <v>M</v>
      </c>
      <c r="C19" s="111"/>
      <c r="D19" s="116" t="str">
        <f>+[3]第５表!D19</f>
        <v>宿泊業，飲食サービス業</v>
      </c>
      <c r="E19" s="251">
        <v>14.6</v>
      </c>
      <c r="F19" s="251">
        <v>82.7</v>
      </c>
      <c r="G19" s="251">
        <v>81.5</v>
      </c>
      <c r="H19" s="252">
        <v>1.2</v>
      </c>
      <c r="I19" s="253">
        <v>14.8</v>
      </c>
      <c r="J19" s="253">
        <v>85.7</v>
      </c>
      <c r="K19" s="253">
        <v>83.8</v>
      </c>
      <c r="L19" s="254">
        <v>1.9</v>
      </c>
      <c r="M19" s="255">
        <v>14.5</v>
      </c>
      <c r="N19" s="255">
        <v>81.3</v>
      </c>
      <c r="O19" s="255">
        <v>80.400000000000006</v>
      </c>
      <c r="P19" s="256">
        <v>0.9</v>
      </c>
    </row>
    <row r="20" spans="2:16" s="216" customFormat="1" ht="17.25" customHeight="1" x14ac:dyDescent="0.45">
      <c r="B20" s="110" t="str">
        <f>+[3]第５表!B20</f>
        <v>N</v>
      </c>
      <c r="C20" s="111"/>
      <c r="D20" s="117" t="str">
        <f>+[3]第５表!D20</f>
        <v>生活関連サービス業，娯楽業</v>
      </c>
      <c r="E20" s="251">
        <v>17.899999999999999</v>
      </c>
      <c r="F20" s="251">
        <v>140.4</v>
      </c>
      <c r="G20" s="251">
        <v>130.4</v>
      </c>
      <c r="H20" s="252">
        <v>10</v>
      </c>
      <c r="I20" s="253">
        <v>18.600000000000001</v>
      </c>
      <c r="J20" s="253">
        <v>151</v>
      </c>
      <c r="K20" s="253">
        <v>140.30000000000001</v>
      </c>
      <c r="L20" s="254">
        <v>10.7</v>
      </c>
      <c r="M20" s="255">
        <v>17.2</v>
      </c>
      <c r="N20" s="255">
        <v>129.80000000000001</v>
      </c>
      <c r="O20" s="255">
        <v>120.5</v>
      </c>
      <c r="P20" s="256">
        <v>9.3000000000000007</v>
      </c>
    </row>
    <row r="21" spans="2:16" s="216" customFormat="1" ht="17.25" customHeight="1" x14ac:dyDescent="0.45">
      <c r="B21" s="110" t="str">
        <f>+[3]第５表!B21</f>
        <v>O</v>
      </c>
      <c r="C21" s="111"/>
      <c r="D21" s="112" t="str">
        <f>+[3]第５表!D21</f>
        <v>教育，学習支援業</v>
      </c>
      <c r="E21" s="251">
        <v>16.399999999999999</v>
      </c>
      <c r="F21" s="251">
        <v>134.5</v>
      </c>
      <c r="G21" s="251">
        <v>117</v>
      </c>
      <c r="H21" s="252">
        <v>17.5</v>
      </c>
      <c r="I21" s="253">
        <v>18</v>
      </c>
      <c r="J21" s="253">
        <v>159</v>
      </c>
      <c r="K21" s="253">
        <v>131.5</v>
      </c>
      <c r="L21" s="254">
        <v>27.5</v>
      </c>
      <c r="M21" s="255">
        <v>15.4</v>
      </c>
      <c r="N21" s="255">
        <v>119.6</v>
      </c>
      <c r="O21" s="255">
        <v>108.2</v>
      </c>
      <c r="P21" s="256">
        <v>11.4</v>
      </c>
    </row>
    <row r="22" spans="2:16" s="216" customFormat="1" ht="17.25" customHeight="1" x14ac:dyDescent="0.45">
      <c r="B22" s="110" t="str">
        <f>+[3]第５表!B22</f>
        <v>P</v>
      </c>
      <c r="C22" s="111"/>
      <c r="D22" s="112" t="str">
        <f>+[3]第５表!D22</f>
        <v>医療，福祉</v>
      </c>
      <c r="E22" s="251">
        <v>18.5</v>
      </c>
      <c r="F22" s="251">
        <v>138.6</v>
      </c>
      <c r="G22" s="251">
        <v>133.80000000000001</v>
      </c>
      <c r="H22" s="252">
        <v>4.8</v>
      </c>
      <c r="I22" s="253">
        <v>19.7</v>
      </c>
      <c r="J22" s="253">
        <v>150.4</v>
      </c>
      <c r="K22" s="253">
        <v>144.4</v>
      </c>
      <c r="L22" s="254">
        <v>6</v>
      </c>
      <c r="M22" s="255">
        <v>18.100000000000001</v>
      </c>
      <c r="N22" s="255">
        <v>134.6</v>
      </c>
      <c r="O22" s="255">
        <v>130.30000000000001</v>
      </c>
      <c r="P22" s="256">
        <v>4.3</v>
      </c>
    </row>
    <row r="23" spans="2:16" s="216" customFormat="1" ht="17.25" customHeight="1" x14ac:dyDescent="0.45">
      <c r="B23" s="110" t="str">
        <f>+[3]第５表!B23</f>
        <v>Q</v>
      </c>
      <c r="C23" s="111"/>
      <c r="D23" s="112" t="str">
        <f>+[3]第５表!D23</f>
        <v>複合サービス事業</v>
      </c>
      <c r="E23" s="251">
        <v>19</v>
      </c>
      <c r="F23" s="251">
        <v>151.19999999999999</v>
      </c>
      <c r="G23" s="251">
        <v>144.69999999999999</v>
      </c>
      <c r="H23" s="252">
        <v>6.5</v>
      </c>
      <c r="I23" s="253">
        <v>19.100000000000001</v>
      </c>
      <c r="J23" s="253">
        <v>153.1</v>
      </c>
      <c r="K23" s="253">
        <v>145.4</v>
      </c>
      <c r="L23" s="254">
        <v>7.7</v>
      </c>
      <c r="M23" s="255">
        <v>19</v>
      </c>
      <c r="N23" s="255">
        <v>148.19999999999999</v>
      </c>
      <c r="O23" s="255">
        <v>143.69999999999999</v>
      </c>
      <c r="P23" s="256">
        <v>4.5</v>
      </c>
    </row>
    <row r="24" spans="2:16" s="216" customFormat="1" ht="17.25" customHeight="1" x14ac:dyDescent="0.45">
      <c r="B24" s="110" t="str">
        <f>+[3]第５表!B24</f>
        <v>R</v>
      </c>
      <c r="C24" s="111"/>
      <c r="D24" s="118" t="str">
        <f>+[3]第５表!D24</f>
        <v>サービス業（他に分類されないもの）</v>
      </c>
      <c r="E24" s="251">
        <v>18.600000000000001</v>
      </c>
      <c r="F24" s="251">
        <v>136.80000000000001</v>
      </c>
      <c r="G24" s="251">
        <v>129.30000000000001</v>
      </c>
      <c r="H24" s="252">
        <v>7.5</v>
      </c>
      <c r="I24" s="253">
        <v>19.100000000000001</v>
      </c>
      <c r="J24" s="253">
        <v>151.69999999999999</v>
      </c>
      <c r="K24" s="253">
        <v>142.6</v>
      </c>
      <c r="L24" s="254">
        <v>9.1</v>
      </c>
      <c r="M24" s="255">
        <v>18.100000000000001</v>
      </c>
      <c r="N24" s="255">
        <v>122</v>
      </c>
      <c r="O24" s="255">
        <v>116.2</v>
      </c>
      <c r="P24" s="256">
        <v>5.8</v>
      </c>
    </row>
    <row r="25" spans="2:16" s="216" customFormat="1" ht="17.25" customHeight="1" x14ac:dyDescent="0.45">
      <c r="B25" s="105" t="str">
        <f>+[3]第５表!B25</f>
        <v>E09,10</v>
      </c>
      <c r="C25" s="106"/>
      <c r="D25" s="119" t="str">
        <f>+[3]第５表!D25</f>
        <v>食料品・たばこ</v>
      </c>
      <c r="E25" s="250">
        <v>18.899999999999999</v>
      </c>
      <c r="F25" s="250">
        <v>147.4</v>
      </c>
      <c r="G25" s="250">
        <v>139.6</v>
      </c>
      <c r="H25" s="257">
        <v>7.8</v>
      </c>
      <c r="I25" s="250">
        <v>19.3</v>
      </c>
      <c r="J25" s="250">
        <v>157.69999999999999</v>
      </c>
      <c r="K25" s="250">
        <v>147.80000000000001</v>
      </c>
      <c r="L25" s="257">
        <v>9.9</v>
      </c>
      <c r="M25" s="250">
        <v>18.5</v>
      </c>
      <c r="N25" s="250">
        <v>140</v>
      </c>
      <c r="O25" s="250">
        <v>133.69999999999999</v>
      </c>
      <c r="P25" s="257">
        <v>6.3</v>
      </c>
    </row>
    <row r="26" spans="2:16" s="216" customFormat="1" ht="17.25" customHeight="1" x14ac:dyDescent="0.45">
      <c r="B26" s="110" t="str">
        <f>+[3]第５表!B26</f>
        <v>E11</v>
      </c>
      <c r="C26" s="111"/>
      <c r="D26" s="121" t="str">
        <f>+[3]第５表!D26</f>
        <v>繊維工業</v>
      </c>
      <c r="E26" s="251">
        <v>21</v>
      </c>
      <c r="F26" s="251">
        <v>167.3</v>
      </c>
      <c r="G26" s="251">
        <v>157.4</v>
      </c>
      <c r="H26" s="254">
        <v>9.9</v>
      </c>
      <c r="I26" s="251">
        <v>20.2</v>
      </c>
      <c r="J26" s="251">
        <v>163.9</v>
      </c>
      <c r="K26" s="251">
        <v>150.19999999999999</v>
      </c>
      <c r="L26" s="254">
        <v>13.7</v>
      </c>
      <c r="M26" s="251">
        <v>21.4</v>
      </c>
      <c r="N26" s="251">
        <v>169.2</v>
      </c>
      <c r="O26" s="251">
        <v>161.30000000000001</v>
      </c>
      <c r="P26" s="254">
        <v>7.9</v>
      </c>
    </row>
    <row r="27" spans="2:16" s="216" customFormat="1" ht="17.25" customHeight="1" x14ac:dyDescent="0.45">
      <c r="B27" s="110" t="str">
        <f>+[3]第５表!B27</f>
        <v>E12</v>
      </c>
      <c r="C27" s="111"/>
      <c r="D27" s="121" t="str">
        <f>+[3]第５表!D27</f>
        <v>木材・木製品</v>
      </c>
      <c r="E27" s="251">
        <v>19</v>
      </c>
      <c r="F27" s="251">
        <v>150.9</v>
      </c>
      <c r="G27" s="251">
        <v>143.30000000000001</v>
      </c>
      <c r="H27" s="254">
        <v>7.6</v>
      </c>
      <c r="I27" s="251">
        <v>19.3</v>
      </c>
      <c r="J27" s="251">
        <v>158.1</v>
      </c>
      <c r="K27" s="251">
        <v>148.9</v>
      </c>
      <c r="L27" s="254">
        <v>9.1999999999999993</v>
      </c>
      <c r="M27" s="251">
        <v>18.399999999999999</v>
      </c>
      <c r="N27" s="251">
        <v>130</v>
      </c>
      <c r="O27" s="251">
        <v>126.9</v>
      </c>
      <c r="P27" s="254">
        <v>3.1</v>
      </c>
    </row>
    <row r="28" spans="2:16" s="216" customFormat="1" ht="17.25" customHeight="1" x14ac:dyDescent="0.45">
      <c r="B28" s="110" t="str">
        <f>+[3]第５表!B28</f>
        <v>E13</v>
      </c>
      <c r="C28" s="111"/>
      <c r="D28" s="121" t="str">
        <f>+[3]第５表!D28</f>
        <v>家具・装備品</v>
      </c>
      <c r="E28" s="251" t="s">
        <v>98</v>
      </c>
      <c r="F28" s="251" t="s">
        <v>98</v>
      </c>
      <c r="G28" s="251" t="s">
        <v>98</v>
      </c>
      <c r="H28" s="254" t="s">
        <v>98</v>
      </c>
      <c r="I28" s="251" t="s">
        <v>98</v>
      </c>
      <c r="J28" s="251" t="s">
        <v>98</v>
      </c>
      <c r="K28" s="251" t="s">
        <v>98</v>
      </c>
      <c r="L28" s="254" t="s">
        <v>98</v>
      </c>
      <c r="M28" s="251" t="s">
        <v>98</v>
      </c>
      <c r="N28" s="251" t="s">
        <v>98</v>
      </c>
      <c r="O28" s="251" t="s">
        <v>98</v>
      </c>
      <c r="P28" s="254" t="s">
        <v>98</v>
      </c>
    </row>
    <row r="29" spans="2:16" s="216" customFormat="1" ht="17.25" customHeight="1" x14ac:dyDescent="0.45">
      <c r="B29" s="110" t="str">
        <f>+[3]第５表!B29</f>
        <v>E15</v>
      </c>
      <c r="C29" s="111"/>
      <c r="D29" s="121" t="str">
        <f>+[3]第５表!D29</f>
        <v>印刷・同関連業</v>
      </c>
      <c r="E29" s="251" t="s">
        <v>98</v>
      </c>
      <c r="F29" s="251" t="s">
        <v>98</v>
      </c>
      <c r="G29" s="251" t="s">
        <v>98</v>
      </c>
      <c r="H29" s="254" t="s">
        <v>98</v>
      </c>
      <c r="I29" s="251" t="s">
        <v>98</v>
      </c>
      <c r="J29" s="251" t="s">
        <v>98</v>
      </c>
      <c r="K29" s="251" t="s">
        <v>98</v>
      </c>
      <c r="L29" s="254" t="s">
        <v>98</v>
      </c>
      <c r="M29" s="251" t="s">
        <v>98</v>
      </c>
      <c r="N29" s="251" t="s">
        <v>98</v>
      </c>
      <c r="O29" s="251" t="s">
        <v>98</v>
      </c>
      <c r="P29" s="254" t="s">
        <v>98</v>
      </c>
    </row>
    <row r="30" spans="2:16" s="216" customFormat="1" ht="17.25" customHeight="1" x14ac:dyDescent="0.45">
      <c r="B30" s="110" t="str">
        <f>+[3]第５表!B30</f>
        <v>E16,17</v>
      </c>
      <c r="C30" s="111"/>
      <c r="D30" s="121" t="str">
        <f>+[3]第５表!D30</f>
        <v>化学、石油・石炭</v>
      </c>
      <c r="E30" s="251">
        <v>19.8</v>
      </c>
      <c r="F30" s="251">
        <v>161</v>
      </c>
      <c r="G30" s="251">
        <v>140.5</v>
      </c>
      <c r="H30" s="254">
        <v>20.5</v>
      </c>
      <c r="I30" s="251">
        <v>19.7</v>
      </c>
      <c r="J30" s="251">
        <v>161.1</v>
      </c>
      <c r="K30" s="251">
        <v>140</v>
      </c>
      <c r="L30" s="254">
        <v>21.1</v>
      </c>
      <c r="M30" s="251">
        <v>20</v>
      </c>
      <c r="N30" s="251">
        <v>159.5</v>
      </c>
      <c r="O30" s="251">
        <v>146</v>
      </c>
      <c r="P30" s="254">
        <v>13.5</v>
      </c>
    </row>
    <row r="31" spans="2:16" s="216" customFormat="1" ht="17.25" customHeight="1" x14ac:dyDescent="0.45">
      <c r="B31" s="110" t="str">
        <f>+[3]第５表!B31</f>
        <v>E18</v>
      </c>
      <c r="C31" s="111"/>
      <c r="D31" s="121" t="str">
        <f>+[3]第５表!D31</f>
        <v>プラスチック製品</v>
      </c>
      <c r="E31" s="251">
        <v>19.5</v>
      </c>
      <c r="F31" s="251">
        <v>151.6</v>
      </c>
      <c r="G31" s="251">
        <v>143.5</v>
      </c>
      <c r="H31" s="254">
        <v>8.1</v>
      </c>
      <c r="I31" s="251">
        <v>20.2</v>
      </c>
      <c r="J31" s="251">
        <v>162.30000000000001</v>
      </c>
      <c r="K31" s="251">
        <v>149.4</v>
      </c>
      <c r="L31" s="254">
        <v>12.9</v>
      </c>
      <c r="M31" s="251">
        <v>18.5</v>
      </c>
      <c r="N31" s="251">
        <v>137.1</v>
      </c>
      <c r="O31" s="251">
        <v>135.5</v>
      </c>
      <c r="P31" s="254">
        <v>1.6</v>
      </c>
    </row>
    <row r="32" spans="2:16" s="216" customFormat="1" ht="17.25" customHeight="1" x14ac:dyDescent="0.45">
      <c r="B32" s="110" t="str">
        <f>+[3]第５表!B32</f>
        <v>E19</v>
      </c>
      <c r="C32" s="111"/>
      <c r="D32" s="121" t="str">
        <f>+[3]第５表!D32</f>
        <v>ゴム製品</v>
      </c>
      <c r="E32" s="251">
        <v>20.5</v>
      </c>
      <c r="F32" s="251">
        <v>170.5</v>
      </c>
      <c r="G32" s="251">
        <v>150.1</v>
      </c>
      <c r="H32" s="254">
        <v>20.399999999999999</v>
      </c>
      <c r="I32" s="251">
        <v>20.6</v>
      </c>
      <c r="J32" s="251">
        <v>171</v>
      </c>
      <c r="K32" s="251">
        <v>150.19999999999999</v>
      </c>
      <c r="L32" s="254">
        <v>20.8</v>
      </c>
      <c r="M32" s="251">
        <v>19.399999999999999</v>
      </c>
      <c r="N32" s="251">
        <v>165.8</v>
      </c>
      <c r="O32" s="251">
        <v>149.30000000000001</v>
      </c>
      <c r="P32" s="254">
        <v>16.5</v>
      </c>
    </row>
    <row r="33" spans="2:17" s="216" customFormat="1" ht="17.25" customHeight="1" x14ac:dyDescent="0.45">
      <c r="B33" s="110" t="str">
        <f>+[3]第５表!B33</f>
        <v>E21</v>
      </c>
      <c r="C33" s="111"/>
      <c r="D33" s="121" t="str">
        <f>+[3]第５表!D33</f>
        <v>窯業・土石製品</v>
      </c>
      <c r="E33" s="251">
        <v>18.3</v>
      </c>
      <c r="F33" s="251">
        <v>153.19999999999999</v>
      </c>
      <c r="G33" s="251">
        <v>144</v>
      </c>
      <c r="H33" s="254">
        <v>9.1999999999999993</v>
      </c>
      <c r="I33" s="251">
        <v>18.2</v>
      </c>
      <c r="J33" s="251">
        <v>153.19999999999999</v>
      </c>
      <c r="K33" s="251">
        <v>143.4</v>
      </c>
      <c r="L33" s="254">
        <v>9.8000000000000007</v>
      </c>
      <c r="M33" s="251">
        <v>19.7</v>
      </c>
      <c r="N33" s="251">
        <v>152.69999999999999</v>
      </c>
      <c r="O33" s="251">
        <v>151</v>
      </c>
      <c r="P33" s="254">
        <v>1.7</v>
      </c>
    </row>
    <row r="34" spans="2:17" s="216" customFormat="1" ht="17.25" customHeight="1" x14ac:dyDescent="0.45">
      <c r="B34" s="110" t="str">
        <f>+[3]第５表!B34</f>
        <v>E24</v>
      </c>
      <c r="C34" s="111"/>
      <c r="D34" s="121" t="str">
        <f>+[3]第５表!D34</f>
        <v>金属製品製造業</v>
      </c>
      <c r="E34" s="254">
        <v>19.399999999999999</v>
      </c>
      <c r="F34" s="254">
        <v>162.9</v>
      </c>
      <c r="G34" s="254">
        <v>151.80000000000001</v>
      </c>
      <c r="H34" s="254">
        <v>11.1</v>
      </c>
      <c r="I34" s="254">
        <v>19.399999999999999</v>
      </c>
      <c r="J34" s="254">
        <v>164.8</v>
      </c>
      <c r="K34" s="254">
        <v>152</v>
      </c>
      <c r="L34" s="254">
        <v>12.8</v>
      </c>
      <c r="M34" s="254">
        <v>19.600000000000001</v>
      </c>
      <c r="N34" s="254">
        <v>155.4</v>
      </c>
      <c r="O34" s="254">
        <v>150.80000000000001</v>
      </c>
      <c r="P34" s="254">
        <v>4.5999999999999996</v>
      </c>
    </row>
    <row r="35" spans="2:17" s="216" customFormat="1" ht="17.25" customHeight="1" x14ac:dyDescent="0.45">
      <c r="B35" s="110" t="str">
        <f>+[3]第５表!B35</f>
        <v>E27</v>
      </c>
      <c r="C35" s="111"/>
      <c r="D35" s="121" t="str">
        <f>+[3]第５表!D35</f>
        <v>業務用機械器具</v>
      </c>
      <c r="E35" s="254">
        <v>18.2</v>
      </c>
      <c r="F35" s="254">
        <v>153.30000000000001</v>
      </c>
      <c r="G35" s="254">
        <v>142.6</v>
      </c>
      <c r="H35" s="254">
        <v>10.7</v>
      </c>
      <c r="I35" s="254">
        <v>19</v>
      </c>
      <c r="J35" s="254">
        <v>160.4</v>
      </c>
      <c r="K35" s="254">
        <v>147</v>
      </c>
      <c r="L35" s="254">
        <v>13.4</v>
      </c>
      <c r="M35" s="254">
        <v>17.399999999999999</v>
      </c>
      <c r="N35" s="254">
        <v>145.69999999999999</v>
      </c>
      <c r="O35" s="254">
        <v>137.80000000000001</v>
      </c>
      <c r="P35" s="254">
        <v>7.9</v>
      </c>
    </row>
    <row r="36" spans="2:17" s="216" customFormat="1" ht="17.25" customHeight="1" x14ac:dyDescent="0.45">
      <c r="B36" s="110" t="str">
        <f>+[3]第５表!B36</f>
        <v>E28</v>
      </c>
      <c r="C36" s="111"/>
      <c r="D36" s="121" t="str">
        <f>+[3]第５表!D36</f>
        <v>電子・デバイス</v>
      </c>
      <c r="E36" s="254">
        <v>18.8</v>
      </c>
      <c r="F36" s="254">
        <v>157.30000000000001</v>
      </c>
      <c r="G36" s="254">
        <v>145.80000000000001</v>
      </c>
      <c r="H36" s="254">
        <v>11.5</v>
      </c>
      <c r="I36" s="254">
        <v>19.100000000000001</v>
      </c>
      <c r="J36" s="254">
        <v>164.2</v>
      </c>
      <c r="K36" s="254">
        <v>149</v>
      </c>
      <c r="L36" s="254">
        <v>15.2</v>
      </c>
      <c r="M36" s="254">
        <v>18.5</v>
      </c>
      <c r="N36" s="254">
        <v>149.80000000000001</v>
      </c>
      <c r="O36" s="254">
        <v>142.30000000000001</v>
      </c>
      <c r="P36" s="254">
        <v>7.5</v>
      </c>
    </row>
    <row r="37" spans="2:17" s="216" customFormat="1" ht="17.25" customHeight="1" x14ac:dyDescent="0.45">
      <c r="B37" s="110" t="str">
        <f>+[3]第５表!B37</f>
        <v>E29</v>
      </c>
      <c r="C37" s="111"/>
      <c r="D37" s="121" t="str">
        <f>+[3]第５表!D37</f>
        <v>電気機械器具</v>
      </c>
      <c r="E37" s="254">
        <v>19.8</v>
      </c>
      <c r="F37" s="254">
        <v>159</v>
      </c>
      <c r="G37" s="254">
        <v>153.69999999999999</v>
      </c>
      <c r="H37" s="254">
        <v>5.3</v>
      </c>
      <c r="I37" s="254">
        <v>19.8</v>
      </c>
      <c r="J37" s="254">
        <v>163.80000000000001</v>
      </c>
      <c r="K37" s="254">
        <v>156.1</v>
      </c>
      <c r="L37" s="254">
        <v>7.7</v>
      </c>
      <c r="M37" s="254">
        <v>19.7</v>
      </c>
      <c r="N37" s="254">
        <v>153.69999999999999</v>
      </c>
      <c r="O37" s="254">
        <v>151</v>
      </c>
      <c r="P37" s="254">
        <v>2.7</v>
      </c>
    </row>
    <row r="38" spans="2:17" s="216" customFormat="1" ht="17.25" customHeight="1" x14ac:dyDescent="0.45">
      <c r="B38" s="110" t="str">
        <f>+[3]第５表!B38</f>
        <v>E31</v>
      </c>
      <c r="C38" s="111"/>
      <c r="D38" s="121" t="str">
        <f>+[3]第５表!D38</f>
        <v>輸送用機械器具</v>
      </c>
      <c r="E38" s="254">
        <v>17.7</v>
      </c>
      <c r="F38" s="254">
        <v>162.30000000000001</v>
      </c>
      <c r="G38" s="254">
        <v>145</v>
      </c>
      <c r="H38" s="254">
        <v>17.3</v>
      </c>
      <c r="I38" s="254">
        <v>17.7</v>
      </c>
      <c r="J38" s="254">
        <v>170.4</v>
      </c>
      <c r="K38" s="254">
        <v>149.69999999999999</v>
      </c>
      <c r="L38" s="254">
        <v>20.7</v>
      </c>
      <c r="M38" s="254">
        <v>17.600000000000001</v>
      </c>
      <c r="N38" s="254">
        <v>139.4</v>
      </c>
      <c r="O38" s="254">
        <v>131.9</v>
      </c>
      <c r="P38" s="254">
        <v>7.5</v>
      </c>
    </row>
    <row r="39" spans="2:17" s="216" customFormat="1" ht="17.25" customHeight="1" x14ac:dyDescent="0.45">
      <c r="B39" s="124" t="str">
        <f>+[3]第５表!B39</f>
        <v>ES</v>
      </c>
      <c r="C39" s="125"/>
      <c r="D39" s="126" t="str">
        <f>+[3]第５表!D39</f>
        <v>はん用・生産用機械器具</v>
      </c>
      <c r="E39" s="258">
        <v>21.7</v>
      </c>
      <c r="F39" s="258">
        <v>194.3</v>
      </c>
      <c r="G39" s="258">
        <v>155.19999999999999</v>
      </c>
      <c r="H39" s="258">
        <v>39.1</v>
      </c>
      <c r="I39" s="258">
        <v>22.3</v>
      </c>
      <c r="J39" s="258">
        <v>203.7</v>
      </c>
      <c r="K39" s="258">
        <v>156.19999999999999</v>
      </c>
      <c r="L39" s="258">
        <v>47.5</v>
      </c>
      <c r="M39" s="258">
        <v>19.2</v>
      </c>
      <c r="N39" s="258">
        <v>157.19999999999999</v>
      </c>
      <c r="O39" s="258">
        <v>151.30000000000001</v>
      </c>
      <c r="P39" s="258">
        <v>5.9</v>
      </c>
    </row>
    <row r="40" spans="2:17" s="216" customFormat="1" ht="16.2" customHeight="1" x14ac:dyDescent="0.45">
      <c r="B40" s="129" t="str">
        <f>+[3]第５表!B40</f>
        <v>R91</v>
      </c>
      <c r="C40" s="130"/>
      <c r="D40" s="131" t="str">
        <f>+[3]第５表!D40</f>
        <v>職業紹介・労働者派遣業</v>
      </c>
      <c r="E40" s="259">
        <v>18.100000000000001</v>
      </c>
      <c r="F40" s="259">
        <v>148</v>
      </c>
      <c r="G40" s="259">
        <v>138.5</v>
      </c>
      <c r="H40" s="259">
        <v>9.5</v>
      </c>
      <c r="I40" s="259">
        <v>18.8</v>
      </c>
      <c r="J40" s="259">
        <v>162.6</v>
      </c>
      <c r="K40" s="259">
        <v>149.30000000000001</v>
      </c>
      <c r="L40" s="259">
        <v>13.3</v>
      </c>
      <c r="M40" s="259">
        <v>17.399999999999999</v>
      </c>
      <c r="N40" s="259">
        <v>135.4</v>
      </c>
      <c r="O40" s="259">
        <v>129.1</v>
      </c>
      <c r="P40" s="259">
        <v>6.3</v>
      </c>
    </row>
    <row r="41" spans="2:17" s="216" customFormat="1" ht="16.2" customHeight="1" x14ac:dyDescent="0.45">
      <c r="B41" s="260"/>
      <c r="C41" s="261"/>
      <c r="D41" s="262"/>
      <c r="E41" s="4"/>
      <c r="F41" s="4"/>
      <c r="G41" s="4"/>
      <c r="H41" s="4"/>
      <c r="I41" s="4"/>
      <c r="J41" s="4"/>
      <c r="K41" s="4"/>
      <c r="L41" s="4"/>
      <c r="M41" s="4"/>
      <c r="N41" s="4"/>
      <c r="O41" s="4"/>
      <c r="P41" s="4"/>
      <c r="Q41" s="220"/>
    </row>
    <row r="42" spans="2:17" s="216" customFormat="1" ht="15" customHeight="1" x14ac:dyDescent="0.45">
      <c r="B42" s="217" t="s">
        <v>7</v>
      </c>
      <c r="C42" s="3"/>
      <c r="D42" s="1"/>
      <c r="E42" s="3"/>
      <c r="F42" s="1"/>
      <c r="G42" s="1"/>
      <c r="H42" s="1"/>
      <c r="I42" s="219"/>
      <c r="J42" s="219"/>
      <c r="K42" s="219"/>
      <c r="L42" s="219"/>
      <c r="M42" s="219"/>
      <c r="N42" s="218"/>
      <c r="O42" s="219"/>
      <c r="P42" s="219" t="s">
        <v>119</v>
      </c>
      <c r="Q42" s="263"/>
    </row>
    <row r="43" spans="2:17" s="216" customFormat="1" ht="15" customHeight="1" x14ac:dyDescent="0.45">
      <c r="B43" s="221"/>
      <c r="C43" s="13"/>
      <c r="D43" s="222"/>
      <c r="E43" s="223" t="s">
        <v>120</v>
      </c>
      <c r="F43" s="224"/>
      <c r="G43" s="224"/>
      <c r="H43" s="225"/>
      <c r="I43" s="226" t="s">
        <v>121</v>
      </c>
      <c r="J43" s="227"/>
      <c r="K43" s="227"/>
      <c r="L43" s="227"/>
      <c r="M43" s="226" t="s">
        <v>129</v>
      </c>
      <c r="N43" s="227"/>
      <c r="O43" s="227"/>
      <c r="P43" s="228"/>
      <c r="Q43" s="220"/>
    </row>
    <row r="44" spans="2:17" s="216" customFormat="1" ht="15" customHeight="1" x14ac:dyDescent="0.45">
      <c r="B44" s="63"/>
      <c r="C44" s="3"/>
      <c r="D44" s="229" t="s">
        <v>3</v>
      </c>
      <c r="E44" s="230" t="s">
        <v>122</v>
      </c>
      <c r="F44" s="231" t="s">
        <v>123</v>
      </c>
      <c r="G44" s="232" t="s">
        <v>124</v>
      </c>
      <c r="H44" s="232" t="s">
        <v>125</v>
      </c>
      <c r="I44" s="233" t="s">
        <v>122</v>
      </c>
      <c r="J44" s="234" t="s">
        <v>123</v>
      </c>
      <c r="K44" s="235" t="s">
        <v>124</v>
      </c>
      <c r="L44" s="236" t="s">
        <v>125</v>
      </c>
      <c r="M44" s="237" t="s">
        <v>122</v>
      </c>
      <c r="N44" s="234" t="s">
        <v>123</v>
      </c>
      <c r="O44" s="235" t="s">
        <v>124</v>
      </c>
      <c r="P44" s="238" t="s">
        <v>125</v>
      </c>
      <c r="Q44" s="220"/>
    </row>
    <row r="45" spans="2:17" s="216" customFormat="1" ht="15" customHeight="1" x14ac:dyDescent="0.45">
      <c r="B45" s="63"/>
      <c r="C45" s="3"/>
      <c r="D45" s="229"/>
      <c r="E45" s="239"/>
      <c r="F45" s="240" t="s">
        <v>126</v>
      </c>
      <c r="G45" s="232" t="s">
        <v>126</v>
      </c>
      <c r="H45" s="232" t="s">
        <v>126</v>
      </c>
      <c r="I45" s="232"/>
      <c r="J45" s="241" t="s">
        <v>126</v>
      </c>
      <c r="K45" s="232" t="s">
        <v>126</v>
      </c>
      <c r="L45" s="242" t="s">
        <v>126</v>
      </c>
      <c r="M45" s="243"/>
      <c r="N45" s="241" t="s">
        <v>126</v>
      </c>
      <c r="O45" s="232" t="s">
        <v>126</v>
      </c>
      <c r="P45" s="244" t="s">
        <v>126</v>
      </c>
      <c r="Q45" s="220"/>
    </row>
    <row r="46" spans="2:17" s="216" customFormat="1" ht="15" customHeight="1" x14ac:dyDescent="0.45">
      <c r="B46" s="245"/>
      <c r="C46" s="246"/>
      <c r="D46" s="247"/>
      <c r="E46" s="239" t="s">
        <v>127</v>
      </c>
      <c r="F46" s="240" t="s">
        <v>128</v>
      </c>
      <c r="G46" s="232" t="s">
        <v>128</v>
      </c>
      <c r="H46" s="232" t="s">
        <v>128</v>
      </c>
      <c r="I46" s="248" t="s">
        <v>127</v>
      </c>
      <c r="J46" s="249" t="s">
        <v>128</v>
      </c>
      <c r="K46" s="232" t="s">
        <v>128</v>
      </c>
      <c r="L46" s="242" t="s">
        <v>128</v>
      </c>
      <c r="M46" s="243" t="s">
        <v>127</v>
      </c>
      <c r="N46" s="249" t="s">
        <v>128</v>
      </c>
      <c r="O46" s="232" t="s">
        <v>128</v>
      </c>
      <c r="P46" s="244" t="s">
        <v>128</v>
      </c>
      <c r="Q46" s="220"/>
    </row>
    <row r="47" spans="2:17" s="216" customFormat="1" ht="17.25" customHeight="1" x14ac:dyDescent="0.45">
      <c r="B47" s="105" t="str">
        <f t="shared" ref="B47:B78" si="0">+B9</f>
        <v>TL</v>
      </c>
      <c r="C47" s="106"/>
      <c r="D47" s="107" t="str">
        <f t="shared" ref="D47:D78" si="1">+D9</f>
        <v>調査産業計</v>
      </c>
      <c r="E47" s="250">
        <v>18.399999999999999</v>
      </c>
      <c r="F47" s="250">
        <v>143.19999999999999</v>
      </c>
      <c r="G47" s="250">
        <v>132.9</v>
      </c>
      <c r="H47" s="250">
        <v>10.3</v>
      </c>
      <c r="I47" s="250">
        <v>19.100000000000001</v>
      </c>
      <c r="J47" s="250">
        <v>157.9</v>
      </c>
      <c r="K47" s="250">
        <v>143</v>
      </c>
      <c r="L47" s="250">
        <v>14.9</v>
      </c>
      <c r="M47" s="250">
        <v>17.7</v>
      </c>
      <c r="N47" s="250">
        <v>130</v>
      </c>
      <c r="O47" s="250">
        <v>123.9</v>
      </c>
      <c r="P47" s="250">
        <v>6.1</v>
      </c>
      <c r="Q47" s="220"/>
    </row>
    <row r="48" spans="2:17" s="216" customFormat="1" ht="17.25" customHeight="1" x14ac:dyDescent="0.45">
      <c r="B48" s="110" t="str">
        <f t="shared" si="0"/>
        <v>D</v>
      </c>
      <c r="C48" s="111"/>
      <c r="D48" s="112" t="str">
        <f t="shared" si="1"/>
        <v>建設業</v>
      </c>
      <c r="E48" s="251">
        <v>20.399999999999999</v>
      </c>
      <c r="F48" s="251">
        <v>165.9</v>
      </c>
      <c r="G48" s="251">
        <v>151</v>
      </c>
      <c r="H48" s="252">
        <v>14.9</v>
      </c>
      <c r="I48" s="253">
        <v>20.399999999999999</v>
      </c>
      <c r="J48" s="253">
        <v>167.7</v>
      </c>
      <c r="K48" s="253">
        <v>151.30000000000001</v>
      </c>
      <c r="L48" s="254">
        <v>16.399999999999999</v>
      </c>
      <c r="M48" s="255">
        <v>20.399999999999999</v>
      </c>
      <c r="N48" s="255">
        <v>152.5</v>
      </c>
      <c r="O48" s="255">
        <v>148.9</v>
      </c>
      <c r="P48" s="256">
        <v>3.6</v>
      </c>
      <c r="Q48" s="220"/>
    </row>
    <row r="49" spans="2:17" s="216" customFormat="1" ht="17.25" customHeight="1" x14ac:dyDescent="0.45">
      <c r="B49" s="110" t="str">
        <f t="shared" si="0"/>
        <v>E</v>
      </c>
      <c r="C49" s="111"/>
      <c r="D49" s="112" t="str">
        <f t="shared" si="1"/>
        <v>製造業</v>
      </c>
      <c r="E49" s="251">
        <v>19.3</v>
      </c>
      <c r="F49" s="251">
        <v>158.9</v>
      </c>
      <c r="G49" s="251">
        <v>147</v>
      </c>
      <c r="H49" s="252">
        <v>11.9</v>
      </c>
      <c r="I49" s="253">
        <v>19.5</v>
      </c>
      <c r="J49" s="253">
        <v>164.3</v>
      </c>
      <c r="K49" s="253">
        <v>149.19999999999999</v>
      </c>
      <c r="L49" s="254">
        <v>15.1</v>
      </c>
      <c r="M49" s="255">
        <v>19.100000000000001</v>
      </c>
      <c r="N49" s="255">
        <v>150.6</v>
      </c>
      <c r="O49" s="255">
        <v>143.6</v>
      </c>
      <c r="P49" s="256">
        <v>7</v>
      </c>
      <c r="Q49" s="220"/>
    </row>
    <row r="50" spans="2:17" s="216" customFormat="1" ht="17.25" customHeight="1" x14ac:dyDescent="0.45">
      <c r="B50" s="110" t="str">
        <f t="shared" si="0"/>
        <v>F</v>
      </c>
      <c r="C50" s="111"/>
      <c r="D50" s="114" t="str">
        <f t="shared" si="1"/>
        <v>電気・ガス・熱供給・水道業</v>
      </c>
      <c r="E50" s="251">
        <v>17.5</v>
      </c>
      <c r="F50" s="251">
        <v>139.4</v>
      </c>
      <c r="G50" s="251">
        <v>128.9</v>
      </c>
      <c r="H50" s="252">
        <v>10.5</v>
      </c>
      <c r="I50" s="253">
        <v>17.600000000000001</v>
      </c>
      <c r="J50" s="253">
        <v>141.80000000000001</v>
      </c>
      <c r="K50" s="253">
        <v>130.4</v>
      </c>
      <c r="L50" s="254">
        <v>11.4</v>
      </c>
      <c r="M50" s="255">
        <v>17.3</v>
      </c>
      <c r="N50" s="255">
        <v>128.9</v>
      </c>
      <c r="O50" s="255">
        <v>122.1</v>
      </c>
      <c r="P50" s="256">
        <v>6.8</v>
      </c>
      <c r="Q50" s="220"/>
    </row>
    <row r="51" spans="2:17" s="216" customFormat="1" ht="17.25" customHeight="1" x14ac:dyDescent="0.45">
      <c r="B51" s="110" t="str">
        <f t="shared" si="0"/>
        <v>G</v>
      </c>
      <c r="C51" s="111"/>
      <c r="D51" s="112" t="str">
        <f t="shared" si="1"/>
        <v>情報通信業</v>
      </c>
      <c r="E51" s="251">
        <v>18.3</v>
      </c>
      <c r="F51" s="251">
        <v>152.4</v>
      </c>
      <c r="G51" s="251">
        <v>141.6</v>
      </c>
      <c r="H51" s="252">
        <v>10.8</v>
      </c>
      <c r="I51" s="253">
        <v>18.2</v>
      </c>
      <c r="J51" s="253">
        <v>155.4</v>
      </c>
      <c r="K51" s="253">
        <v>144</v>
      </c>
      <c r="L51" s="254">
        <v>11.4</v>
      </c>
      <c r="M51" s="255">
        <v>18.3</v>
      </c>
      <c r="N51" s="255">
        <v>147.5</v>
      </c>
      <c r="O51" s="255">
        <v>137.69999999999999</v>
      </c>
      <c r="P51" s="256">
        <v>9.8000000000000007</v>
      </c>
      <c r="Q51" s="220"/>
    </row>
    <row r="52" spans="2:17" s="216" customFormat="1" ht="17.25" customHeight="1" x14ac:dyDescent="0.45">
      <c r="B52" s="110" t="str">
        <f t="shared" si="0"/>
        <v>H</v>
      </c>
      <c r="C52" s="111"/>
      <c r="D52" s="112" t="str">
        <f t="shared" si="1"/>
        <v>運輸業，郵便業</v>
      </c>
      <c r="E52" s="251">
        <v>21</v>
      </c>
      <c r="F52" s="251">
        <v>181.4</v>
      </c>
      <c r="G52" s="251">
        <v>155.1</v>
      </c>
      <c r="H52" s="252">
        <v>26.3</v>
      </c>
      <c r="I52" s="253">
        <v>21.2</v>
      </c>
      <c r="J52" s="253">
        <v>187.5</v>
      </c>
      <c r="K52" s="253">
        <v>156.5</v>
      </c>
      <c r="L52" s="254">
        <v>31</v>
      </c>
      <c r="M52" s="255">
        <v>19.600000000000001</v>
      </c>
      <c r="N52" s="255">
        <v>153.19999999999999</v>
      </c>
      <c r="O52" s="255">
        <v>148.80000000000001</v>
      </c>
      <c r="P52" s="256">
        <v>4.4000000000000004</v>
      </c>
      <c r="Q52" s="220"/>
    </row>
    <row r="53" spans="2:17" s="216" customFormat="1" ht="17.25" customHeight="1" x14ac:dyDescent="0.45">
      <c r="B53" s="110" t="str">
        <f t="shared" si="0"/>
        <v>I</v>
      </c>
      <c r="C53" s="111"/>
      <c r="D53" s="112" t="str">
        <f t="shared" si="1"/>
        <v>卸売業，小売業</v>
      </c>
      <c r="E53" s="251">
        <v>17.899999999999999</v>
      </c>
      <c r="F53" s="251">
        <v>123.8</v>
      </c>
      <c r="G53" s="251">
        <v>118.5</v>
      </c>
      <c r="H53" s="252">
        <v>5.3</v>
      </c>
      <c r="I53" s="253">
        <v>18.7</v>
      </c>
      <c r="J53" s="253">
        <v>145.5</v>
      </c>
      <c r="K53" s="253">
        <v>136</v>
      </c>
      <c r="L53" s="254">
        <v>9.5</v>
      </c>
      <c r="M53" s="255">
        <v>17.399999999999999</v>
      </c>
      <c r="N53" s="255">
        <v>109.5</v>
      </c>
      <c r="O53" s="255">
        <v>106.9</v>
      </c>
      <c r="P53" s="256">
        <v>2.6</v>
      </c>
      <c r="Q53" s="220"/>
    </row>
    <row r="54" spans="2:17" s="216" customFormat="1" ht="17.25" customHeight="1" x14ac:dyDescent="0.45">
      <c r="B54" s="110" t="str">
        <f t="shared" si="0"/>
        <v>J</v>
      </c>
      <c r="C54" s="111"/>
      <c r="D54" s="112" t="str">
        <f t="shared" si="1"/>
        <v>金融業，保険業</v>
      </c>
      <c r="E54" s="251">
        <v>18.3</v>
      </c>
      <c r="F54" s="251">
        <v>149</v>
      </c>
      <c r="G54" s="251">
        <v>131.1</v>
      </c>
      <c r="H54" s="252">
        <v>17.899999999999999</v>
      </c>
      <c r="I54" s="253">
        <v>19</v>
      </c>
      <c r="J54" s="253">
        <v>151.19999999999999</v>
      </c>
      <c r="K54" s="253">
        <v>139.5</v>
      </c>
      <c r="L54" s="254">
        <v>11.7</v>
      </c>
      <c r="M54" s="255">
        <v>17.8</v>
      </c>
      <c r="N54" s="255">
        <v>147.19999999999999</v>
      </c>
      <c r="O54" s="255">
        <v>124.1</v>
      </c>
      <c r="P54" s="256">
        <v>23.1</v>
      </c>
      <c r="Q54" s="220"/>
    </row>
    <row r="55" spans="2:17" s="216" customFormat="1" ht="17.25" customHeight="1" x14ac:dyDescent="0.45">
      <c r="B55" s="110" t="str">
        <f t="shared" si="0"/>
        <v>K</v>
      </c>
      <c r="C55" s="111"/>
      <c r="D55" s="112" t="str">
        <f t="shared" si="1"/>
        <v>不動産業，物品賃貸業</v>
      </c>
      <c r="E55" s="251">
        <v>20.399999999999999</v>
      </c>
      <c r="F55" s="251">
        <v>158</v>
      </c>
      <c r="G55" s="251">
        <v>152.6</v>
      </c>
      <c r="H55" s="251">
        <v>5.4</v>
      </c>
      <c r="I55" s="253">
        <v>20.9</v>
      </c>
      <c r="J55" s="253">
        <v>175.1</v>
      </c>
      <c r="K55" s="253">
        <v>167.6</v>
      </c>
      <c r="L55" s="254">
        <v>7.5</v>
      </c>
      <c r="M55" s="255">
        <v>19.5</v>
      </c>
      <c r="N55" s="255">
        <v>126.3</v>
      </c>
      <c r="O55" s="255">
        <v>124.8</v>
      </c>
      <c r="P55" s="256">
        <v>1.5</v>
      </c>
      <c r="Q55" s="220"/>
    </row>
    <row r="56" spans="2:17" s="216" customFormat="1" ht="17.25" customHeight="1" x14ac:dyDescent="0.45">
      <c r="B56" s="110" t="str">
        <f t="shared" si="0"/>
        <v>L</v>
      </c>
      <c r="C56" s="111"/>
      <c r="D56" s="115" t="str">
        <f t="shared" si="1"/>
        <v>学術研究，専門・技術サービス業</v>
      </c>
      <c r="E56" s="251">
        <v>17.7</v>
      </c>
      <c r="F56" s="251">
        <v>149.80000000000001</v>
      </c>
      <c r="G56" s="251">
        <v>137.80000000000001</v>
      </c>
      <c r="H56" s="252">
        <v>12</v>
      </c>
      <c r="I56" s="253">
        <v>18.100000000000001</v>
      </c>
      <c r="J56" s="253">
        <v>154</v>
      </c>
      <c r="K56" s="253">
        <v>139.9</v>
      </c>
      <c r="L56" s="254">
        <v>14.1</v>
      </c>
      <c r="M56" s="255">
        <v>17.100000000000001</v>
      </c>
      <c r="N56" s="255">
        <v>143.19999999999999</v>
      </c>
      <c r="O56" s="255">
        <v>134.5</v>
      </c>
      <c r="P56" s="256">
        <v>8.6999999999999993</v>
      </c>
      <c r="Q56" s="220"/>
    </row>
    <row r="57" spans="2:17" s="216" customFormat="1" ht="17.25" customHeight="1" x14ac:dyDescent="0.45">
      <c r="B57" s="110" t="str">
        <f t="shared" si="0"/>
        <v>M</v>
      </c>
      <c r="C57" s="111"/>
      <c r="D57" s="116" t="str">
        <f t="shared" si="1"/>
        <v>宿泊業，飲食サービス業</v>
      </c>
      <c r="E57" s="251">
        <v>14.5</v>
      </c>
      <c r="F57" s="251">
        <v>86.5</v>
      </c>
      <c r="G57" s="251">
        <v>82.9</v>
      </c>
      <c r="H57" s="252">
        <v>3.6</v>
      </c>
      <c r="I57" s="253">
        <v>14.8</v>
      </c>
      <c r="J57" s="253">
        <v>89.1</v>
      </c>
      <c r="K57" s="253">
        <v>85.4</v>
      </c>
      <c r="L57" s="254">
        <v>3.7</v>
      </c>
      <c r="M57" s="255">
        <v>14.3</v>
      </c>
      <c r="N57" s="255">
        <v>84.9</v>
      </c>
      <c r="O57" s="255">
        <v>81.400000000000006</v>
      </c>
      <c r="P57" s="256">
        <v>3.5</v>
      </c>
      <c r="Q57" s="220"/>
    </row>
    <row r="58" spans="2:17" s="216" customFormat="1" ht="17.25" customHeight="1" x14ac:dyDescent="0.45">
      <c r="B58" s="110" t="str">
        <f t="shared" si="0"/>
        <v>N</v>
      </c>
      <c r="C58" s="111"/>
      <c r="D58" s="117" t="str">
        <f t="shared" si="1"/>
        <v>生活関連サービス業，娯楽業</v>
      </c>
      <c r="E58" s="251">
        <v>17.7</v>
      </c>
      <c r="F58" s="251">
        <v>148.80000000000001</v>
      </c>
      <c r="G58" s="251">
        <v>142.19999999999999</v>
      </c>
      <c r="H58" s="252">
        <v>6.6</v>
      </c>
      <c r="I58" s="253">
        <v>17.899999999999999</v>
      </c>
      <c r="J58" s="253">
        <v>154.5</v>
      </c>
      <c r="K58" s="253">
        <v>145.6</v>
      </c>
      <c r="L58" s="254">
        <v>8.9</v>
      </c>
      <c r="M58" s="255">
        <v>17.5</v>
      </c>
      <c r="N58" s="255">
        <v>142.4</v>
      </c>
      <c r="O58" s="255">
        <v>138.30000000000001</v>
      </c>
      <c r="P58" s="256">
        <v>4.0999999999999996</v>
      </c>
      <c r="Q58" s="220"/>
    </row>
    <row r="59" spans="2:17" s="216" customFormat="1" ht="17.25" customHeight="1" x14ac:dyDescent="0.45">
      <c r="B59" s="110" t="str">
        <f t="shared" si="0"/>
        <v>O</v>
      </c>
      <c r="C59" s="111"/>
      <c r="D59" s="112" t="str">
        <f t="shared" si="1"/>
        <v>教育，学習支援業</v>
      </c>
      <c r="E59" s="251">
        <v>15.9</v>
      </c>
      <c r="F59" s="251">
        <v>135.4</v>
      </c>
      <c r="G59" s="251">
        <v>115</v>
      </c>
      <c r="H59" s="252">
        <v>20.399999999999999</v>
      </c>
      <c r="I59" s="253">
        <v>17.2</v>
      </c>
      <c r="J59" s="253">
        <v>155.6</v>
      </c>
      <c r="K59" s="253">
        <v>126</v>
      </c>
      <c r="L59" s="254">
        <v>29.6</v>
      </c>
      <c r="M59" s="255">
        <v>14.9</v>
      </c>
      <c r="N59" s="255">
        <v>122</v>
      </c>
      <c r="O59" s="255">
        <v>107.7</v>
      </c>
      <c r="P59" s="256">
        <v>14.3</v>
      </c>
      <c r="Q59" s="220"/>
    </row>
    <row r="60" spans="2:17" s="216" customFormat="1" ht="17.25" customHeight="1" x14ac:dyDescent="0.45">
      <c r="B60" s="110" t="str">
        <f t="shared" si="0"/>
        <v>P</v>
      </c>
      <c r="C60" s="111"/>
      <c r="D60" s="112" t="str">
        <f t="shared" si="1"/>
        <v>医療，福祉</v>
      </c>
      <c r="E60" s="251">
        <v>18.5</v>
      </c>
      <c r="F60" s="251">
        <v>141.80000000000001</v>
      </c>
      <c r="G60" s="251">
        <v>136.30000000000001</v>
      </c>
      <c r="H60" s="252">
        <v>5.5</v>
      </c>
      <c r="I60" s="253">
        <v>19.600000000000001</v>
      </c>
      <c r="J60" s="253">
        <v>154.19999999999999</v>
      </c>
      <c r="K60" s="253">
        <v>146.19999999999999</v>
      </c>
      <c r="L60" s="254">
        <v>8</v>
      </c>
      <c r="M60" s="255">
        <v>18.100000000000001</v>
      </c>
      <c r="N60" s="255">
        <v>137.30000000000001</v>
      </c>
      <c r="O60" s="255">
        <v>132.69999999999999</v>
      </c>
      <c r="P60" s="256">
        <v>4.5999999999999996</v>
      </c>
      <c r="Q60" s="220"/>
    </row>
    <row r="61" spans="2:17" s="216" customFormat="1" ht="17.25" customHeight="1" x14ac:dyDescent="0.45">
      <c r="B61" s="110" t="str">
        <f t="shared" si="0"/>
        <v>Q</v>
      </c>
      <c r="C61" s="111"/>
      <c r="D61" s="112" t="str">
        <f t="shared" si="1"/>
        <v>複合サービス事業</v>
      </c>
      <c r="E61" s="251">
        <v>18.8</v>
      </c>
      <c r="F61" s="251">
        <v>147.69999999999999</v>
      </c>
      <c r="G61" s="251">
        <v>141.69999999999999</v>
      </c>
      <c r="H61" s="252">
        <v>6</v>
      </c>
      <c r="I61" s="253">
        <v>19.100000000000001</v>
      </c>
      <c r="J61" s="253">
        <v>151.1</v>
      </c>
      <c r="K61" s="253">
        <v>143.80000000000001</v>
      </c>
      <c r="L61" s="254">
        <v>7.3</v>
      </c>
      <c r="M61" s="255">
        <v>18.399999999999999</v>
      </c>
      <c r="N61" s="255">
        <v>141.69999999999999</v>
      </c>
      <c r="O61" s="255">
        <v>138</v>
      </c>
      <c r="P61" s="256">
        <v>3.7</v>
      </c>
      <c r="Q61" s="220"/>
    </row>
    <row r="62" spans="2:17" s="216" customFormat="1" ht="17.25" customHeight="1" x14ac:dyDescent="0.45">
      <c r="B62" s="110" t="str">
        <f t="shared" si="0"/>
        <v>R</v>
      </c>
      <c r="C62" s="111"/>
      <c r="D62" s="118" t="str">
        <f t="shared" si="1"/>
        <v>サービス業（他に分類されないもの）</v>
      </c>
      <c r="E62" s="251">
        <v>18.3</v>
      </c>
      <c r="F62" s="251">
        <v>131.9</v>
      </c>
      <c r="G62" s="251">
        <v>124.9</v>
      </c>
      <c r="H62" s="252">
        <v>7</v>
      </c>
      <c r="I62" s="253">
        <v>18.899999999999999</v>
      </c>
      <c r="J62" s="253">
        <v>150.80000000000001</v>
      </c>
      <c r="K62" s="253">
        <v>140.9</v>
      </c>
      <c r="L62" s="254">
        <v>9.9</v>
      </c>
      <c r="M62" s="255">
        <v>17.8</v>
      </c>
      <c r="N62" s="255">
        <v>116.4</v>
      </c>
      <c r="O62" s="255">
        <v>111.8</v>
      </c>
      <c r="P62" s="256">
        <v>4.5999999999999996</v>
      </c>
      <c r="Q62" s="220"/>
    </row>
    <row r="63" spans="2:17" s="216" customFormat="1" ht="17.25" customHeight="1" x14ac:dyDescent="0.45">
      <c r="B63" s="105" t="str">
        <f t="shared" si="0"/>
        <v>E09,10</v>
      </c>
      <c r="C63" s="106"/>
      <c r="D63" s="119" t="str">
        <f t="shared" si="1"/>
        <v>食料品・たばこ</v>
      </c>
      <c r="E63" s="250">
        <v>19.3</v>
      </c>
      <c r="F63" s="250">
        <v>153.5</v>
      </c>
      <c r="G63" s="250">
        <v>144.30000000000001</v>
      </c>
      <c r="H63" s="257">
        <v>9.1999999999999993</v>
      </c>
      <c r="I63" s="250">
        <v>19.600000000000001</v>
      </c>
      <c r="J63" s="250">
        <v>161.19999999999999</v>
      </c>
      <c r="K63" s="250">
        <v>149.5</v>
      </c>
      <c r="L63" s="257">
        <v>11.7</v>
      </c>
      <c r="M63" s="250">
        <v>18.899999999999999</v>
      </c>
      <c r="N63" s="250">
        <v>146.69999999999999</v>
      </c>
      <c r="O63" s="250">
        <v>139.80000000000001</v>
      </c>
      <c r="P63" s="257">
        <v>6.9</v>
      </c>
      <c r="Q63" s="220"/>
    </row>
    <row r="64" spans="2:17" s="216" customFormat="1" ht="17.25" customHeight="1" x14ac:dyDescent="0.45">
      <c r="B64" s="110" t="str">
        <f t="shared" si="0"/>
        <v>E11</v>
      </c>
      <c r="C64" s="111"/>
      <c r="D64" s="121" t="str">
        <f t="shared" si="1"/>
        <v>繊維工業</v>
      </c>
      <c r="E64" s="251">
        <v>20.6</v>
      </c>
      <c r="F64" s="251">
        <v>166.7</v>
      </c>
      <c r="G64" s="251">
        <v>156</v>
      </c>
      <c r="H64" s="254">
        <v>10.7</v>
      </c>
      <c r="I64" s="251">
        <v>20.100000000000001</v>
      </c>
      <c r="J64" s="251">
        <v>164.2</v>
      </c>
      <c r="K64" s="251">
        <v>150.30000000000001</v>
      </c>
      <c r="L64" s="254">
        <v>13.9</v>
      </c>
      <c r="M64" s="251">
        <v>21</v>
      </c>
      <c r="N64" s="251">
        <v>168.4</v>
      </c>
      <c r="O64" s="251">
        <v>159.9</v>
      </c>
      <c r="P64" s="254">
        <v>8.5</v>
      </c>
      <c r="Q64" s="220"/>
    </row>
    <row r="65" spans="2:16" ht="17.25" customHeight="1" x14ac:dyDescent="0.45">
      <c r="B65" s="110" t="str">
        <f t="shared" si="0"/>
        <v>E12</v>
      </c>
      <c r="C65" s="111"/>
      <c r="D65" s="121" t="str">
        <f t="shared" si="1"/>
        <v>木材・木製品</v>
      </c>
      <c r="E65" s="251">
        <v>19.7</v>
      </c>
      <c r="F65" s="251">
        <v>157.69999999999999</v>
      </c>
      <c r="G65" s="251">
        <v>148</v>
      </c>
      <c r="H65" s="254">
        <v>9.6999999999999993</v>
      </c>
      <c r="I65" s="251">
        <v>19.600000000000001</v>
      </c>
      <c r="J65" s="251">
        <v>163.4</v>
      </c>
      <c r="K65" s="251">
        <v>151.9</v>
      </c>
      <c r="L65" s="254">
        <v>11.5</v>
      </c>
      <c r="M65" s="251">
        <v>20.3</v>
      </c>
      <c r="N65" s="251">
        <v>132</v>
      </c>
      <c r="O65" s="251">
        <v>130.30000000000001</v>
      </c>
      <c r="P65" s="254">
        <v>1.7</v>
      </c>
    </row>
    <row r="66" spans="2:16" ht="17.25" customHeight="1" x14ac:dyDescent="0.45">
      <c r="B66" s="110" t="str">
        <f t="shared" si="0"/>
        <v>E13</v>
      </c>
      <c r="C66" s="111"/>
      <c r="D66" s="121" t="str">
        <f t="shared" si="1"/>
        <v>家具・装備品</v>
      </c>
      <c r="E66" s="251" t="s">
        <v>98</v>
      </c>
      <c r="F66" s="251" t="s">
        <v>98</v>
      </c>
      <c r="G66" s="251" t="s">
        <v>98</v>
      </c>
      <c r="H66" s="254" t="s">
        <v>98</v>
      </c>
      <c r="I66" s="251" t="s">
        <v>98</v>
      </c>
      <c r="J66" s="251" t="s">
        <v>98</v>
      </c>
      <c r="K66" s="251" t="s">
        <v>98</v>
      </c>
      <c r="L66" s="254" t="s">
        <v>98</v>
      </c>
      <c r="M66" s="251" t="s">
        <v>98</v>
      </c>
      <c r="N66" s="251" t="s">
        <v>98</v>
      </c>
      <c r="O66" s="251" t="s">
        <v>98</v>
      </c>
      <c r="P66" s="254" t="s">
        <v>98</v>
      </c>
    </row>
    <row r="67" spans="2:16" x14ac:dyDescent="0.45">
      <c r="B67" s="110" t="str">
        <f t="shared" si="0"/>
        <v>E15</v>
      </c>
      <c r="C67" s="111"/>
      <c r="D67" s="121" t="str">
        <f t="shared" si="1"/>
        <v>印刷・同関連業</v>
      </c>
      <c r="E67" s="251" t="s">
        <v>98</v>
      </c>
      <c r="F67" s="251" t="s">
        <v>98</v>
      </c>
      <c r="G67" s="251" t="s">
        <v>98</v>
      </c>
      <c r="H67" s="254" t="s">
        <v>98</v>
      </c>
      <c r="I67" s="251" t="s">
        <v>98</v>
      </c>
      <c r="J67" s="251" t="s">
        <v>98</v>
      </c>
      <c r="K67" s="251" t="s">
        <v>98</v>
      </c>
      <c r="L67" s="254" t="s">
        <v>98</v>
      </c>
      <c r="M67" s="251" t="s">
        <v>98</v>
      </c>
      <c r="N67" s="251" t="s">
        <v>98</v>
      </c>
      <c r="O67" s="251" t="s">
        <v>98</v>
      </c>
      <c r="P67" s="254" t="s">
        <v>98</v>
      </c>
    </row>
    <row r="68" spans="2:16" x14ac:dyDescent="0.45">
      <c r="B68" s="110" t="str">
        <f t="shared" si="0"/>
        <v>E16,17</v>
      </c>
      <c r="C68" s="111"/>
      <c r="D68" s="121" t="str">
        <f t="shared" si="1"/>
        <v>化学、石油・石炭</v>
      </c>
      <c r="E68" s="251">
        <v>19.5</v>
      </c>
      <c r="F68" s="251">
        <v>156.5</v>
      </c>
      <c r="G68" s="251">
        <v>138.5</v>
      </c>
      <c r="H68" s="254">
        <v>18</v>
      </c>
      <c r="I68" s="251">
        <v>19.600000000000001</v>
      </c>
      <c r="J68" s="251">
        <v>157.19999999999999</v>
      </c>
      <c r="K68" s="251">
        <v>138.1</v>
      </c>
      <c r="L68" s="254">
        <v>19.100000000000001</v>
      </c>
      <c r="M68" s="251">
        <v>19.3</v>
      </c>
      <c r="N68" s="251">
        <v>147.1</v>
      </c>
      <c r="O68" s="251">
        <v>143.19999999999999</v>
      </c>
      <c r="P68" s="254">
        <v>3.9</v>
      </c>
    </row>
    <row r="69" spans="2:16" x14ac:dyDescent="0.45">
      <c r="B69" s="110" t="str">
        <f t="shared" si="0"/>
        <v>E18</v>
      </c>
      <c r="C69" s="111"/>
      <c r="D69" s="121" t="str">
        <f t="shared" si="1"/>
        <v>プラスチック製品</v>
      </c>
      <c r="E69" s="251">
        <v>20.2</v>
      </c>
      <c r="F69" s="251">
        <v>159.5</v>
      </c>
      <c r="G69" s="251">
        <v>148.5</v>
      </c>
      <c r="H69" s="254">
        <v>11</v>
      </c>
      <c r="I69" s="251">
        <v>20.399999999999999</v>
      </c>
      <c r="J69" s="251">
        <v>164.6</v>
      </c>
      <c r="K69" s="251">
        <v>150.69999999999999</v>
      </c>
      <c r="L69" s="254">
        <v>13.9</v>
      </c>
      <c r="M69" s="251">
        <v>19.7</v>
      </c>
      <c r="N69" s="251">
        <v>146.4</v>
      </c>
      <c r="O69" s="251">
        <v>143</v>
      </c>
      <c r="P69" s="254">
        <v>3.4</v>
      </c>
    </row>
    <row r="70" spans="2:16" x14ac:dyDescent="0.45">
      <c r="B70" s="110" t="str">
        <f t="shared" si="0"/>
        <v>E19</v>
      </c>
      <c r="C70" s="111"/>
      <c r="D70" s="121" t="str">
        <f t="shared" si="1"/>
        <v>ゴム製品</v>
      </c>
      <c r="E70" s="251">
        <v>20.5</v>
      </c>
      <c r="F70" s="251">
        <v>170.5</v>
      </c>
      <c r="G70" s="251">
        <v>150.1</v>
      </c>
      <c r="H70" s="254">
        <v>20.399999999999999</v>
      </c>
      <c r="I70" s="251">
        <v>20.6</v>
      </c>
      <c r="J70" s="251">
        <v>171</v>
      </c>
      <c r="K70" s="251">
        <v>150.19999999999999</v>
      </c>
      <c r="L70" s="254">
        <v>20.8</v>
      </c>
      <c r="M70" s="251">
        <v>19.399999999999999</v>
      </c>
      <c r="N70" s="251">
        <v>165.8</v>
      </c>
      <c r="O70" s="251">
        <v>149.30000000000001</v>
      </c>
      <c r="P70" s="254">
        <v>16.5</v>
      </c>
    </row>
    <row r="71" spans="2:16" x14ac:dyDescent="0.45">
      <c r="B71" s="110" t="str">
        <f t="shared" si="0"/>
        <v>E21</v>
      </c>
      <c r="C71" s="111"/>
      <c r="D71" s="121" t="str">
        <f t="shared" si="1"/>
        <v>窯業・土石製品</v>
      </c>
      <c r="E71" s="251">
        <v>19</v>
      </c>
      <c r="F71" s="251">
        <v>160.30000000000001</v>
      </c>
      <c r="G71" s="251">
        <v>151.30000000000001</v>
      </c>
      <c r="H71" s="254">
        <v>9</v>
      </c>
      <c r="I71" s="251">
        <v>18.899999999999999</v>
      </c>
      <c r="J71" s="251">
        <v>160.69999999999999</v>
      </c>
      <c r="K71" s="251">
        <v>151.4</v>
      </c>
      <c r="L71" s="254">
        <v>9.3000000000000007</v>
      </c>
      <c r="M71" s="251">
        <v>19.3</v>
      </c>
      <c r="N71" s="251">
        <v>155.9</v>
      </c>
      <c r="O71" s="251">
        <v>150.4</v>
      </c>
      <c r="P71" s="254">
        <v>5.5</v>
      </c>
    </row>
    <row r="72" spans="2:16" x14ac:dyDescent="0.45">
      <c r="B72" s="110" t="str">
        <f t="shared" si="0"/>
        <v>E24</v>
      </c>
      <c r="C72" s="111"/>
      <c r="D72" s="121" t="str">
        <f t="shared" si="1"/>
        <v>金属製品製造業</v>
      </c>
      <c r="E72" s="254">
        <v>19.399999999999999</v>
      </c>
      <c r="F72" s="254">
        <v>162.9</v>
      </c>
      <c r="G72" s="254">
        <v>151.80000000000001</v>
      </c>
      <c r="H72" s="254">
        <v>11.1</v>
      </c>
      <c r="I72" s="254">
        <v>19.399999999999999</v>
      </c>
      <c r="J72" s="254">
        <v>164.8</v>
      </c>
      <c r="K72" s="254">
        <v>152</v>
      </c>
      <c r="L72" s="254">
        <v>12.8</v>
      </c>
      <c r="M72" s="254">
        <v>19.600000000000001</v>
      </c>
      <c r="N72" s="254">
        <v>155.4</v>
      </c>
      <c r="O72" s="254">
        <v>150.80000000000001</v>
      </c>
      <c r="P72" s="254">
        <v>4.5999999999999996</v>
      </c>
    </row>
    <row r="73" spans="2:16" x14ac:dyDescent="0.45">
      <c r="B73" s="110" t="str">
        <f t="shared" si="0"/>
        <v>E27</v>
      </c>
      <c r="C73" s="111"/>
      <c r="D73" s="121" t="str">
        <f t="shared" si="1"/>
        <v>業務用機械器具</v>
      </c>
      <c r="E73" s="254">
        <v>18.2</v>
      </c>
      <c r="F73" s="254">
        <v>153.30000000000001</v>
      </c>
      <c r="G73" s="254">
        <v>142.6</v>
      </c>
      <c r="H73" s="254">
        <v>10.7</v>
      </c>
      <c r="I73" s="254">
        <v>19</v>
      </c>
      <c r="J73" s="254">
        <v>160.4</v>
      </c>
      <c r="K73" s="254">
        <v>147</v>
      </c>
      <c r="L73" s="254">
        <v>13.4</v>
      </c>
      <c r="M73" s="254">
        <v>17.399999999999999</v>
      </c>
      <c r="N73" s="254">
        <v>145.69999999999999</v>
      </c>
      <c r="O73" s="254">
        <v>137.80000000000001</v>
      </c>
      <c r="P73" s="254">
        <v>7.9</v>
      </c>
    </row>
    <row r="74" spans="2:16" x14ac:dyDescent="0.45">
      <c r="B74" s="110" t="str">
        <f t="shared" si="0"/>
        <v>E28</v>
      </c>
      <c r="C74" s="111"/>
      <c r="D74" s="121" t="str">
        <f t="shared" si="1"/>
        <v>電子・デバイス</v>
      </c>
      <c r="E74" s="254">
        <v>18.8</v>
      </c>
      <c r="F74" s="254">
        <v>158.69999999999999</v>
      </c>
      <c r="G74" s="254">
        <v>146.9</v>
      </c>
      <c r="H74" s="254">
        <v>11.8</v>
      </c>
      <c r="I74" s="254">
        <v>19.100000000000001</v>
      </c>
      <c r="J74" s="254">
        <v>164.2</v>
      </c>
      <c r="K74" s="254">
        <v>149</v>
      </c>
      <c r="L74" s="254">
        <v>15.2</v>
      </c>
      <c r="M74" s="254">
        <v>18.600000000000001</v>
      </c>
      <c r="N74" s="254">
        <v>152.6</v>
      </c>
      <c r="O74" s="254">
        <v>144.6</v>
      </c>
      <c r="P74" s="254">
        <v>8</v>
      </c>
    </row>
    <row r="75" spans="2:16" x14ac:dyDescent="0.45">
      <c r="B75" s="110" t="str">
        <f t="shared" si="0"/>
        <v>E29</v>
      </c>
      <c r="C75" s="111"/>
      <c r="D75" s="121" t="str">
        <f t="shared" si="1"/>
        <v>電気機械器具</v>
      </c>
      <c r="E75" s="254">
        <v>19.7</v>
      </c>
      <c r="F75" s="254">
        <v>157.69999999999999</v>
      </c>
      <c r="G75" s="254">
        <v>153.30000000000001</v>
      </c>
      <c r="H75" s="254">
        <v>4.4000000000000004</v>
      </c>
      <c r="I75" s="254">
        <v>19.7</v>
      </c>
      <c r="J75" s="254">
        <v>161.9</v>
      </c>
      <c r="K75" s="254">
        <v>155.69999999999999</v>
      </c>
      <c r="L75" s="254">
        <v>6.2</v>
      </c>
      <c r="M75" s="254">
        <v>19.7</v>
      </c>
      <c r="N75" s="254">
        <v>153.80000000000001</v>
      </c>
      <c r="O75" s="254">
        <v>151.1</v>
      </c>
      <c r="P75" s="254">
        <v>2.7</v>
      </c>
    </row>
    <row r="76" spans="2:16" x14ac:dyDescent="0.45">
      <c r="B76" s="110" t="str">
        <f t="shared" si="0"/>
        <v>E31</v>
      </c>
      <c r="C76" s="111"/>
      <c r="D76" s="121" t="str">
        <f t="shared" si="1"/>
        <v>輸送用機械器具</v>
      </c>
      <c r="E76" s="254">
        <v>17.600000000000001</v>
      </c>
      <c r="F76" s="254">
        <v>163.5</v>
      </c>
      <c r="G76" s="254">
        <v>145.30000000000001</v>
      </c>
      <c r="H76" s="254">
        <v>18.2</v>
      </c>
      <c r="I76" s="254">
        <v>17.600000000000001</v>
      </c>
      <c r="J76" s="254">
        <v>170.8</v>
      </c>
      <c r="K76" s="254">
        <v>149.4</v>
      </c>
      <c r="L76" s="254">
        <v>21.4</v>
      </c>
      <c r="M76" s="254">
        <v>17.5</v>
      </c>
      <c r="N76" s="254">
        <v>141.1</v>
      </c>
      <c r="O76" s="254">
        <v>132.6</v>
      </c>
      <c r="P76" s="254">
        <v>8.5</v>
      </c>
    </row>
    <row r="77" spans="2:16" x14ac:dyDescent="0.45">
      <c r="B77" s="124" t="str">
        <f t="shared" si="0"/>
        <v>ES</v>
      </c>
      <c r="C77" s="125"/>
      <c r="D77" s="126" t="str">
        <f t="shared" si="1"/>
        <v>はん用・生産用機械器具</v>
      </c>
      <c r="E77" s="258">
        <v>19.899999999999999</v>
      </c>
      <c r="F77" s="258">
        <v>170.9</v>
      </c>
      <c r="G77" s="258">
        <v>156.9</v>
      </c>
      <c r="H77" s="258">
        <v>14</v>
      </c>
      <c r="I77" s="258">
        <v>20.100000000000001</v>
      </c>
      <c r="J77" s="258">
        <v>174.1</v>
      </c>
      <c r="K77" s="258">
        <v>158.4</v>
      </c>
      <c r="L77" s="258">
        <v>15.7</v>
      </c>
      <c r="M77" s="258">
        <v>19.3</v>
      </c>
      <c r="N77" s="258">
        <v>159.80000000000001</v>
      </c>
      <c r="O77" s="258">
        <v>151.6</v>
      </c>
      <c r="P77" s="258">
        <v>8.1999999999999993</v>
      </c>
    </row>
    <row r="78" spans="2:16" ht="17.399999999999999" customHeight="1" x14ac:dyDescent="0.45">
      <c r="B78" s="129" t="str">
        <f t="shared" si="0"/>
        <v>R91</v>
      </c>
      <c r="C78" s="130"/>
      <c r="D78" s="131" t="str">
        <f t="shared" si="1"/>
        <v>職業紹介・労働者派遣業</v>
      </c>
      <c r="E78" s="259">
        <v>18.100000000000001</v>
      </c>
      <c r="F78" s="259">
        <v>148</v>
      </c>
      <c r="G78" s="259">
        <v>138.5</v>
      </c>
      <c r="H78" s="259">
        <v>9.5</v>
      </c>
      <c r="I78" s="259">
        <v>18.8</v>
      </c>
      <c r="J78" s="259">
        <v>162.6</v>
      </c>
      <c r="K78" s="259">
        <v>149.30000000000001</v>
      </c>
      <c r="L78" s="259">
        <v>13.3</v>
      </c>
      <c r="M78" s="259">
        <v>17.399999999999999</v>
      </c>
      <c r="N78" s="259">
        <v>135.4</v>
      </c>
      <c r="O78" s="259">
        <v>129.1</v>
      </c>
      <c r="P78" s="259">
        <v>6.3</v>
      </c>
    </row>
  </sheetData>
  <phoneticPr fontId="4"/>
  <printOptions horizontalCentered="1"/>
  <pageMargins left="0.59055118110236227" right="0.59055118110236227" top="0.35433070866141736" bottom="0.59055118110236227" header="0" footer="0.59055118110236227"/>
  <pageSetup paperSize="9" scale="55" orientation="portrait" blackAndWhite="1" cellComments="atEnd" r:id="rId1"/>
  <headerFooter scaleWithDoc="0" alignWithMargins="0">
    <oddFooter>&amp;C- 16 -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40522-AD0F-4283-850D-F96ECADA8250}">
  <sheetPr>
    <pageSetUpPr fitToPage="1"/>
  </sheetPr>
  <dimension ref="A1:S38"/>
  <sheetViews>
    <sheetView showGridLines="0" view="pageBreakPreview" zoomScale="70" zoomScaleNormal="70" zoomScaleSheetLayoutView="70" workbookViewId="0">
      <selection activeCell="Q7" sqref="Q7"/>
    </sheetView>
  </sheetViews>
  <sheetFormatPr defaultColWidth="8" defaultRowHeight="19.8" x14ac:dyDescent="0.45"/>
  <cols>
    <col min="1" max="1" width="13.69921875" style="265" bestFit="1" customWidth="1"/>
    <col min="2" max="2" width="11.5" style="271" bestFit="1" customWidth="1"/>
    <col min="3" max="4" width="8.69921875" style="271" customWidth="1"/>
    <col min="5" max="5" width="13.69921875" style="265" bestFit="1" customWidth="1"/>
    <col min="6" max="6" width="11.5" style="265" bestFit="1" customWidth="1"/>
    <col min="7" max="8" width="8.69921875" style="265" customWidth="1"/>
    <col min="9" max="9" width="13.69921875" style="265" customWidth="1"/>
    <col min="10" max="10" width="11.5" style="265" bestFit="1" customWidth="1"/>
    <col min="11" max="12" width="8.69921875" style="265" customWidth="1"/>
    <col min="13" max="16384" width="8" style="265"/>
  </cols>
  <sheetData>
    <row r="1" spans="1:19" ht="160.19999999999999" customHeight="1" x14ac:dyDescent="0.45">
      <c r="A1" s="326" t="s">
        <v>138</v>
      </c>
      <c r="B1" s="327"/>
      <c r="C1" s="327"/>
      <c r="D1" s="327"/>
      <c r="E1" s="327"/>
      <c r="F1" s="327"/>
      <c r="G1" s="327"/>
      <c r="H1" s="327"/>
      <c r="I1" s="327"/>
      <c r="J1" s="327"/>
      <c r="K1" s="327"/>
      <c r="L1" s="327"/>
      <c r="N1" s="266"/>
      <c r="O1" s="267"/>
      <c r="P1" s="267"/>
      <c r="Q1" s="267"/>
      <c r="R1" s="267"/>
      <c r="S1" s="267"/>
    </row>
    <row r="2" spans="1:19" ht="15" customHeight="1" x14ac:dyDescent="0.45">
      <c r="A2" s="268"/>
      <c r="B2" s="269"/>
      <c r="C2" s="269"/>
      <c r="D2" s="269"/>
      <c r="E2" s="269"/>
      <c r="F2" s="269"/>
      <c r="G2" s="269"/>
      <c r="H2" s="269"/>
      <c r="I2" s="269"/>
      <c r="J2" s="269"/>
      <c r="K2" s="269"/>
      <c r="L2" s="269"/>
      <c r="N2" s="267"/>
      <c r="O2" s="267"/>
      <c r="P2" s="267"/>
      <c r="Q2" s="267"/>
      <c r="R2" s="267"/>
      <c r="S2" s="267"/>
    </row>
    <row r="3" spans="1:19" ht="19.95" customHeight="1" thickBot="1" x14ac:dyDescent="0.5">
      <c r="A3" s="270" t="s">
        <v>139</v>
      </c>
      <c r="N3" s="267"/>
      <c r="O3" s="267"/>
      <c r="P3" s="267"/>
      <c r="Q3" s="267"/>
      <c r="R3" s="267"/>
      <c r="S3" s="267"/>
    </row>
    <row r="4" spans="1:19" ht="19.95" customHeight="1" x14ac:dyDescent="0.45">
      <c r="A4" s="322"/>
      <c r="B4" s="324" t="s">
        <v>140</v>
      </c>
      <c r="C4" s="272"/>
      <c r="D4" s="273"/>
      <c r="E4" s="328"/>
      <c r="F4" s="324" t="s">
        <v>140</v>
      </c>
      <c r="G4" s="272"/>
      <c r="H4" s="273"/>
      <c r="I4" s="322"/>
      <c r="J4" s="324" t="s">
        <v>140</v>
      </c>
      <c r="K4" s="272"/>
      <c r="L4" s="273"/>
      <c r="N4" s="267"/>
      <c r="O4" s="267"/>
      <c r="P4" s="267"/>
      <c r="Q4" s="267"/>
      <c r="R4" s="267"/>
      <c r="S4" s="267"/>
    </row>
    <row r="5" spans="1:19" ht="19.95" customHeight="1" x14ac:dyDescent="0.45">
      <c r="A5" s="323"/>
      <c r="B5" s="325"/>
      <c r="C5" s="274" t="s">
        <v>141</v>
      </c>
      <c r="D5" s="275" t="s">
        <v>73</v>
      </c>
      <c r="E5" s="329"/>
      <c r="F5" s="325"/>
      <c r="G5" s="274" t="s">
        <v>141</v>
      </c>
      <c r="H5" s="275" t="s">
        <v>73</v>
      </c>
      <c r="I5" s="323"/>
      <c r="J5" s="325"/>
      <c r="K5" s="274" t="s">
        <v>141</v>
      </c>
      <c r="L5" s="275" t="s">
        <v>73</v>
      </c>
    </row>
    <row r="6" spans="1:19" ht="19.95" customHeight="1" x14ac:dyDescent="0.45">
      <c r="A6" s="276"/>
      <c r="B6" s="277" t="s">
        <v>74</v>
      </c>
      <c r="C6" s="278" t="s">
        <v>74</v>
      </c>
      <c r="D6" s="279" t="s">
        <v>74</v>
      </c>
      <c r="E6" s="280"/>
      <c r="F6" s="277" t="s">
        <v>74</v>
      </c>
      <c r="G6" s="278" t="s">
        <v>74</v>
      </c>
      <c r="H6" s="279" t="s">
        <v>74</v>
      </c>
      <c r="I6" s="276"/>
      <c r="J6" s="277" t="s">
        <v>74</v>
      </c>
      <c r="K6" s="278" t="s">
        <v>74</v>
      </c>
      <c r="L6" s="279" t="s">
        <v>74</v>
      </c>
    </row>
    <row r="7" spans="1:19" ht="19.95" customHeight="1" x14ac:dyDescent="0.45">
      <c r="A7" s="281"/>
      <c r="B7" s="319" t="s">
        <v>75</v>
      </c>
      <c r="C7" s="320"/>
      <c r="D7" s="321"/>
      <c r="E7" s="270"/>
      <c r="F7" s="319" t="s">
        <v>142</v>
      </c>
      <c r="G7" s="320"/>
      <c r="H7" s="321"/>
      <c r="I7" s="281"/>
      <c r="J7" s="319" t="s">
        <v>143</v>
      </c>
      <c r="K7" s="320"/>
      <c r="L7" s="321"/>
    </row>
    <row r="8" spans="1:19" ht="19.95" customHeight="1" x14ac:dyDescent="0.45">
      <c r="A8" s="282" t="str">
        <f>"令和"&amp;[1]設定!$P$18&amp;"年 "&amp;[1]設定!$R$18&amp;"月"</f>
        <v>令和5年 3月</v>
      </c>
      <c r="B8" s="283">
        <v>-1.9</v>
      </c>
      <c r="C8" s="284">
        <v>-2.1</v>
      </c>
      <c r="D8" s="285">
        <v>-2.7</v>
      </c>
      <c r="E8" s="286" t="str">
        <f t="shared" ref="E8:E20" si="0">A8</f>
        <v>令和5年 3月</v>
      </c>
      <c r="F8" s="283">
        <v>0.7</v>
      </c>
      <c r="G8" s="284">
        <v>0.6</v>
      </c>
      <c r="H8" s="285">
        <v>-0.8</v>
      </c>
      <c r="I8" s="282" t="str">
        <f>E8</f>
        <v>令和5年 3月</v>
      </c>
      <c r="J8" s="283">
        <v>0.9</v>
      </c>
      <c r="K8" s="284">
        <v>0.7</v>
      </c>
      <c r="L8" s="285">
        <v>-0.4</v>
      </c>
    </row>
    <row r="9" spans="1:19" ht="19.95" customHeight="1" x14ac:dyDescent="0.45">
      <c r="A9" s="287" t="str">
        <f>IF([1]設定!$R19=1,"令和"&amp;[1]設定!$P19&amp;"年  "&amp;[1]設定!$R19&amp;"月",[1]設定!$R19&amp;"月")</f>
        <v>4月</v>
      </c>
      <c r="B9" s="283">
        <v>0.4</v>
      </c>
      <c r="C9" s="284">
        <v>0.5</v>
      </c>
      <c r="D9" s="285">
        <v>-1.7</v>
      </c>
      <c r="E9" s="286" t="str">
        <f t="shared" si="0"/>
        <v>4月</v>
      </c>
      <c r="F9" s="283">
        <v>0.8</v>
      </c>
      <c r="G9" s="284">
        <v>0.9</v>
      </c>
      <c r="H9" s="285">
        <v>-1.7</v>
      </c>
      <c r="I9" s="282" t="str">
        <f t="shared" ref="I9:I20" si="1">E9</f>
        <v>4月</v>
      </c>
      <c r="J9" s="283">
        <v>1.1000000000000001</v>
      </c>
      <c r="K9" s="284">
        <v>1.4</v>
      </c>
      <c r="L9" s="285">
        <v>-2</v>
      </c>
    </row>
    <row r="10" spans="1:19" ht="19.95" customHeight="1" x14ac:dyDescent="0.45">
      <c r="A10" s="287" t="str">
        <f>IF([1]設定!$R20=1,"令和"&amp;[1]設定!$P20&amp;"年 "&amp;[1]設定!$R20&amp;"月",[1]設定!$R20&amp;"月")</f>
        <v>5月</v>
      </c>
      <c r="B10" s="283">
        <v>3.9</v>
      </c>
      <c r="C10" s="284">
        <v>2.5</v>
      </c>
      <c r="D10" s="285">
        <v>5</v>
      </c>
      <c r="E10" s="286" t="str">
        <f t="shared" si="0"/>
        <v>5月</v>
      </c>
      <c r="F10" s="283">
        <v>2.9</v>
      </c>
      <c r="G10" s="284">
        <v>1.4</v>
      </c>
      <c r="H10" s="285">
        <v>5</v>
      </c>
      <c r="I10" s="282" t="str">
        <f t="shared" si="1"/>
        <v>5月</v>
      </c>
      <c r="J10" s="283">
        <v>3.2</v>
      </c>
      <c r="K10" s="284">
        <v>1.7</v>
      </c>
      <c r="L10" s="285">
        <v>5.3</v>
      </c>
    </row>
    <row r="11" spans="1:19" ht="19.95" customHeight="1" x14ac:dyDescent="0.45">
      <c r="A11" s="287" t="str">
        <f>IF([1]設定!$R21=1,"令和"&amp;[1]設定!$P21&amp;"年 "&amp;[1]設定!$R21&amp;"月",[1]設定!$R21&amp;"月")</f>
        <v>6月</v>
      </c>
      <c r="B11" s="283">
        <v>-0.6</v>
      </c>
      <c r="C11" s="284">
        <v>-1.2</v>
      </c>
      <c r="D11" s="285">
        <v>5.4</v>
      </c>
      <c r="E11" s="286" t="str">
        <f t="shared" si="0"/>
        <v>6月</v>
      </c>
      <c r="F11" s="283">
        <v>1.8</v>
      </c>
      <c r="G11" s="284">
        <v>1</v>
      </c>
      <c r="H11" s="285">
        <v>6.5</v>
      </c>
      <c r="I11" s="282" t="str">
        <f t="shared" si="1"/>
        <v>6月</v>
      </c>
      <c r="J11" s="283">
        <v>0.8</v>
      </c>
      <c r="K11" s="284">
        <v>-0.3</v>
      </c>
      <c r="L11" s="285">
        <v>7.3</v>
      </c>
    </row>
    <row r="12" spans="1:19" ht="19.95" customHeight="1" x14ac:dyDescent="0.45">
      <c r="A12" s="287" t="str">
        <f>IF([1]設定!$R22=1,"令和"&amp;[1]設定!$P22&amp;"年 "&amp;[1]設定!$R22&amp;"月",[1]設定!$R22&amp;"月")</f>
        <v>7月</v>
      </c>
      <c r="B12" s="283">
        <v>5.2</v>
      </c>
      <c r="C12" s="284">
        <v>6.8</v>
      </c>
      <c r="D12" s="285">
        <v>3.2</v>
      </c>
      <c r="E12" s="286" t="str">
        <f t="shared" si="0"/>
        <v>7月</v>
      </c>
      <c r="F12" s="283">
        <v>1.7</v>
      </c>
      <c r="G12" s="284">
        <v>2.9</v>
      </c>
      <c r="H12" s="285">
        <v>1.5</v>
      </c>
      <c r="I12" s="282" t="str">
        <f t="shared" si="1"/>
        <v>7月</v>
      </c>
      <c r="J12" s="283">
        <v>1.6</v>
      </c>
      <c r="K12" s="284">
        <v>2.6</v>
      </c>
      <c r="L12" s="285">
        <v>2.6</v>
      </c>
    </row>
    <row r="13" spans="1:19" ht="19.95" customHeight="1" x14ac:dyDescent="0.45">
      <c r="A13" s="287" t="str">
        <f>IF([1]設定!$R23=1,"令和"&amp;[1]設定!$P23&amp;"年 "&amp;[1]設定!$R23&amp;"月",[1]設定!$R23&amp;"月")</f>
        <v>8月</v>
      </c>
      <c r="B13" s="283">
        <v>-1.6</v>
      </c>
      <c r="C13" s="284">
        <v>0.9</v>
      </c>
      <c r="D13" s="285">
        <v>-3.5</v>
      </c>
      <c r="E13" s="286" t="str">
        <f t="shared" si="0"/>
        <v>8月</v>
      </c>
      <c r="F13" s="283">
        <v>-0.9</v>
      </c>
      <c r="G13" s="284">
        <v>1.6</v>
      </c>
      <c r="H13" s="285">
        <v>-3</v>
      </c>
      <c r="I13" s="282" t="str">
        <f t="shared" si="1"/>
        <v>8月</v>
      </c>
      <c r="J13" s="283">
        <v>0.8</v>
      </c>
      <c r="K13" s="284">
        <v>3.1</v>
      </c>
      <c r="L13" s="285">
        <v>-0.1</v>
      </c>
    </row>
    <row r="14" spans="1:19" ht="19.95" customHeight="1" x14ac:dyDescent="0.45">
      <c r="A14" s="287" t="str">
        <f>IF([1]設定!$R24=1,"令和"&amp;[1]設定!$P24&amp;"年 "&amp;[1]設定!$R24&amp;"月",[1]設定!$R24&amp;"月")</f>
        <v>9月</v>
      </c>
      <c r="B14" s="283">
        <v>0</v>
      </c>
      <c r="C14" s="284">
        <v>1</v>
      </c>
      <c r="D14" s="285">
        <v>0</v>
      </c>
      <c r="E14" s="286" t="str">
        <f t="shared" si="0"/>
        <v>9月</v>
      </c>
      <c r="F14" s="283">
        <v>0.2</v>
      </c>
      <c r="G14" s="284">
        <v>1.2</v>
      </c>
      <c r="H14" s="285">
        <v>0.2</v>
      </c>
      <c r="I14" s="282" t="str">
        <f t="shared" si="1"/>
        <v>9月</v>
      </c>
      <c r="J14" s="283">
        <v>1.4</v>
      </c>
      <c r="K14" s="284">
        <v>2.2999999999999998</v>
      </c>
      <c r="L14" s="285">
        <v>2</v>
      </c>
    </row>
    <row r="15" spans="1:19" ht="19.95" customHeight="1" x14ac:dyDescent="0.45">
      <c r="A15" s="287" t="str">
        <f>IF([1]設定!$R25=1,"令和"&amp;[1]設定!$P25&amp;"年 "&amp;[1]設定!$R25&amp;"月",[1]設定!$R25&amp;"月")</f>
        <v>10月</v>
      </c>
      <c r="B15" s="283">
        <v>-0.3</v>
      </c>
      <c r="C15" s="284">
        <v>1.4</v>
      </c>
      <c r="D15" s="285">
        <v>-1.1000000000000001</v>
      </c>
      <c r="E15" s="286" t="str">
        <f t="shared" si="0"/>
        <v>10月</v>
      </c>
      <c r="F15" s="283">
        <v>0.2</v>
      </c>
      <c r="G15" s="284">
        <v>1.9</v>
      </c>
      <c r="H15" s="285">
        <v>-1.2</v>
      </c>
      <c r="I15" s="282" t="str">
        <f t="shared" si="1"/>
        <v>10月</v>
      </c>
      <c r="J15" s="283">
        <v>1.1000000000000001</v>
      </c>
      <c r="K15" s="284">
        <v>2.8</v>
      </c>
      <c r="L15" s="285">
        <v>-0.1</v>
      </c>
    </row>
    <row r="16" spans="1:19" ht="19.95" customHeight="1" x14ac:dyDescent="0.45">
      <c r="A16" s="287" t="str">
        <f>IF([1]設定!$R26=1,"令和"&amp;[1]設定!$P26&amp;"年 "&amp;[1]設定!$R26&amp;"月",[1]設定!$R26&amp;"月")</f>
        <v>11月</v>
      </c>
      <c r="B16" s="283">
        <v>6.4</v>
      </c>
      <c r="C16" s="284">
        <v>8.1999999999999993</v>
      </c>
      <c r="D16" s="285">
        <v>2.9</v>
      </c>
      <c r="E16" s="286" t="str">
        <f t="shared" si="0"/>
        <v>11月</v>
      </c>
      <c r="F16" s="283">
        <v>0.8</v>
      </c>
      <c r="G16" s="284">
        <v>1.7</v>
      </c>
      <c r="H16" s="285">
        <v>2.9</v>
      </c>
      <c r="I16" s="282" t="str">
        <f t="shared" si="1"/>
        <v>11月</v>
      </c>
      <c r="J16" s="283">
        <v>1.3</v>
      </c>
      <c r="K16" s="284">
        <v>2</v>
      </c>
      <c r="L16" s="285">
        <v>4.3</v>
      </c>
    </row>
    <row r="17" spans="1:12" ht="19.95" customHeight="1" x14ac:dyDescent="0.45">
      <c r="A17" s="287" t="str">
        <f>IF([1]設定!$R27=1,"令和"&amp;[1]設定!$P27&amp;"年 "&amp;[1]設定!$R27&amp;"月",[1]設定!$R27&amp;"月")</f>
        <v>12月</v>
      </c>
      <c r="B17" s="283">
        <v>-1.7</v>
      </c>
      <c r="C17" s="284">
        <v>-0.9</v>
      </c>
      <c r="D17" s="285">
        <v>1.7</v>
      </c>
      <c r="E17" s="286" t="str">
        <f t="shared" si="0"/>
        <v>12月</v>
      </c>
      <c r="F17" s="283">
        <v>0.2</v>
      </c>
      <c r="G17" s="284">
        <v>0.8</v>
      </c>
      <c r="H17" s="285">
        <v>2.7</v>
      </c>
      <c r="I17" s="282" t="str">
        <f t="shared" si="1"/>
        <v>12月</v>
      </c>
      <c r="J17" s="283">
        <v>0.4</v>
      </c>
      <c r="K17" s="284">
        <v>0.8</v>
      </c>
      <c r="L17" s="285">
        <v>3.7</v>
      </c>
    </row>
    <row r="18" spans="1:12" ht="19.95" customHeight="1" x14ac:dyDescent="0.45">
      <c r="A18" s="287" t="str">
        <f>IF([1]設定!$R28=1,"令和"&amp;[1]設定!$P28&amp;"年 "&amp;[1]設定!$R28&amp;"月",[1]設定!$R28&amp;"月")</f>
        <v>令和6年 1月</v>
      </c>
      <c r="B18" s="283">
        <v>0.5</v>
      </c>
      <c r="C18" s="284">
        <v>1</v>
      </c>
      <c r="D18" s="285">
        <v>2.4</v>
      </c>
      <c r="E18" s="286" t="str">
        <f t="shared" si="0"/>
        <v>令和6年 1月</v>
      </c>
      <c r="F18" s="283">
        <v>-0.7</v>
      </c>
      <c r="G18" s="284">
        <v>-0.3</v>
      </c>
      <c r="H18" s="285">
        <v>2.2000000000000002</v>
      </c>
      <c r="I18" s="282" t="str">
        <f t="shared" si="1"/>
        <v>令和6年 1月</v>
      </c>
      <c r="J18" s="283">
        <v>-0.7</v>
      </c>
      <c r="K18" s="284">
        <v>-0.4</v>
      </c>
      <c r="L18" s="285">
        <v>2.5</v>
      </c>
    </row>
    <row r="19" spans="1:12" ht="19.95" customHeight="1" x14ac:dyDescent="0.45">
      <c r="A19" s="287" t="str">
        <f>IF([1]設定!$R29=1,"令和"&amp;[1]設定!$P29&amp;"年 "&amp;[1]設定!$R29&amp;"月",[1]設定!$R29&amp;"月")</f>
        <v>2月</v>
      </c>
      <c r="B19" s="283">
        <v>0.7</v>
      </c>
      <c r="C19" s="284">
        <v>1.2</v>
      </c>
      <c r="D19" s="285">
        <v>4.5999999999999996</v>
      </c>
      <c r="E19" s="286" t="str">
        <f t="shared" si="0"/>
        <v>2月</v>
      </c>
      <c r="F19" s="283">
        <v>0.4</v>
      </c>
      <c r="G19" s="284">
        <v>0.7</v>
      </c>
      <c r="H19" s="285">
        <v>5.3</v>
      </c>
      <c r="I19" s="282" t="str">
        <f t="shared" si="1"/>
        <v>2月</v>
      </c>
      <c r="J19" s="283">
        <v>-0.1</v>
      </c>
      <c r="K19" s="284">
        <v>0</v>
      </c>
      <c r="L19" s="285">
        <v>5.8</v>
      </c>
    </row>
    <row r="20" spans="1:12" ht="19.95" customHeight="1" thickBot="1" x14ac:dyDescent="0.5">
      <c r="A20" s="288" t="str">
        <f>IF([1]設定!$R30=1,"令和"&amp;[1]設定!$P30&amp;"年 "&amp;[1]設定!$R30&amp;"月",[1]設定!$R30&amp;"月")</f>
        <v>3月</v>
      </c>
      <c r="B20" s="289">
        <v>2.2999999999999998</v>
      </c>
      <c r="C20" s="290">
        <v>2.9</v>
      </c>
      <c r="D20" s="291">
        <v>4.5</v>
      </c>
      <c r="E20" s="292" t="str">
        <f t="shared" si="0"/>
        <v>3月</v>
      </c>
      <c r="F20" s="289">
        <v>1.9</v>
      </c>
      <c r="G20" s="290">
        <v>2</v>
      </c>
      <c r="H20" s="291">
        <v>6.7</v>
      </c>
      <c r="I20" s="293" t="str">
        <f t="shared" si="1"/>
        <v>3月</v>
      </c>
      <c r="J20" s="289">
        <v>2.1</v>
      </c>
      <c r="K20" s="290">
        <v>2.1</v>
      </c>
      <c r="L20" s="291">
        <v>6.9</v>
      </c>
    </row>
    <row r="21" spans="1:12" ht="19.95" customHeight="1" thickBot="1" x14ac:dyDescent="0.5"/>
    <row r="22" spans="1:12" ht="19.95" customHeight="1" x14ac:dyDescent="0.45">
      <c r="A22" s="322"/>
      <c r="B22" s="324" t="s">
        <v>140</v>
      </c>
      <c r="C22" s="272"/>
      <c r="D22" s="273"/>
      <c r="E22" s="322"/>
      <c r="F22" s="324" t="s">
        <v>140</v>
      </c>
      <c r="G22" s="272"/>
      <c r="H22" s="273"/>
      <c r="I22" s="322"/>
      <c r="J22" s="324" t="s">
        <v>140</v>
      </c>
      <c r="K22" s="272"/>
      <c r="L22" s="273"/>
    </row>
    <row r="23" spans="1:12" ht="19.95" customHeight="1" x14ac:dyDescent="0.45">
      <c r="A23" s="323"/>
      <c r="B23" s="325"/>
      <c r="C23" s="274" t="s">
        <v>141</v>
      </c>
      <c r="D23" s="275" t="s">
        <v>73</v>
      </c>
      <c r="E23" s="323"/>
      <c r="F23" s="325"/>
      <c r="G23" s="274" t="s">
        <v>141</v>
      </c>
      <c r="H23" s="275" t="s">
        <v>73</v>
      </c>
      <c r="I23" s="323"/>
      <c r="J23" s="325"/>
      <c r="K23" s="274" t="s">
        <v>141</v>
      </c>
      <c r="L23" s="275" t="s">
        <v>73</v>
      </c>
    </row>
    <row r="24" spans="1:12" ht="19.95" customHeight="1" x14ac:dyDescent="0.45">
      <c r="A24" s="276"/>
      <c r="B24" s="277" t="s">
        <v>74</v>
      </c>
      <c r="C24" s="278" t="s">
        <v>74</v>
      </c>
      <c r="D24" s="279" t="s">
        <v>74</v>
      </c>
      <c r="E24" s="276"/>
      <c r="F24" s="277" t="s">
        <v>74</v>
      </c>
      <c r="G24" s="278" t="s">
        <v>74</v>
      </c>
      <c r="H24" s="279" t="s">
        <v>74</v>
      </c>
      <c r="I24" s="276"/>
      <c r="J24" s="277" t="s">
        <v>74</v>
      </c>
      <c r="K24" s="278" t="s">
        <v>74</v>
      </c>
      <c r="L24" s="279" t="s">
        <v>74</v>
      </c>
    </row>
    <row r="25" spans="1:12" ht="19.95" customHeight="1" x14ac:dyDescent="0.45">
      <c r="A25" s="281"/>
      <c r="B25" s="319" t="s">
        <v>144</v>
      </c>
      <c r="C25" s="320"/>
      <c r="D25" s="321"/>
      <c r="E25" s="281"/>
      <c r="F25" s="319" t="s">
        <v>145</v>
      </c>
      <c r="G25" s="320"/>
      <c r="H25" s="321"/>
      <c r="I25" s="281"/>
      <c r="J25" s="319" t="s">
        <v>146</v>
      </c>
      <c r="K25" s="320"/>
      <c r="L25" s="321"/>
    </row>
    <row r="26" spans="1:12" ht="19.95" customHeight="1" x14ac:dyDescent="0.45">
      <c r="A26" s="282" t="str">
        <f t="shared" ref="A26:A38" si="2">A8</f>
        <v>令和5年 3月</v>
      </c>
      <c r="B26" s="283">
        <v>-1.9</v>
      </c>
      <c r="C26" s="284">
        <v>-2</v>
      </c>
      <c r="D26" s="285">
        <v>-2.6</v>
      </c>
      <c r="E26" s="287" t="str">
        <f t="shared" ref="E26:E38" si="3">A26</f>
        <v>令和5年 3月</v>
      </c>
      <c r="F26" s="283">
        <v>-1.5</v>
      </c>
      <c r="G26" s="284">
        <v>-1.5</v>
      </c>
      <c r="H26" s="285">
        <v>-2.4</v>
      </c>
      <c r="I26" s="287" t="str">
        <f t="shared" ref="I26:I38" si="4">E26</f>
        <v>令和5年 3月</v>
      </c>
      <c r="J26" s="283">
        <v>-8</v>
      </c>
      <c r="K26" s="284">
        <v>-8.5</v>
      </c>
      <c r="L26" s="285">
        <v>-12</v>
      </c>
    </row>
    <row r="27" spans="1:12" ht="19.95" customHeight="1" x14ac:dyDescent="0.45">
      <c r="A27" s="287" t="str">
        <f t="shared" si="2"/>
        <v>4月</v>
      </c>
      <c r="B27" s="283">
        <v>-0.6</v>
      </c>
      <c r="C27" s="284">
        <v>-0.1</v>
      </c>
      <c r="D27" s="285">
        <v>-4.2</v>
      </c>
      <c r="E27" s="287" t="str">
        <f t="shared" si="3"/>
        <v>4月</v>
      </c>
      <c r="F27" s="283">
        <v>-0.7</v>
      </c>
      <c r="G27" s="284">
        <v>0.1</v>
      </c>
      <c r="H27" s="285">
        <v>-4.8</v>
      </c>
      <c r="I27" s="287" t="str">
        <f t="shared" si="4"/>
        <v>4月</v>
      </c>
      <c r="J27" s="283">
        <v>0</v>
      </c>
      <c r="K27" s="284">
        <v>-2.4</v>
      </c>
      <c r="L27" s="285">
        <v>25</v>
      </c>
    </row>
    <row r="28" spans="1:12" ht="19.95" customHeight="1" x14ac:dyDescent="0.45">
      <c r="A28" s="287" t="str">
        <f t="shared" si="2"/>
        <v>5月</v>
      </c>
      <c r="B28" s="283">
        <v>1.8</v>
      </c>
      <c r="C28" s="284">
        <v>1.5</v>
      </c>
      <c r="D28" s="285">
        <v>-0.4</v>
      </c>
      <c r="E28" s="287" t="str">
        <f t="shared" si="3"/>
        <v>5月</v>
      </c>
      <c r="F28" s="283">
        <v>2.4</v>
      </c>
      <c r="G28" s="284">
        <v>2.7</v>
      </c>
      <c r="H28" s="285">
        <v>-1.2</v>
      </c>
      <c r="I28" s="287" t="str">
        <f t="shared" si="4"/>
        <v>5月</v>
      </c>
      <c r="J28" s="283">
        <v>-7.8</v>
      </c>
      <c r="K28" s="284">
        <v>-11.6</v>
      </c>
      <c r="L28" s="285">
        <v>41.2</v>
      </c>
    </row>
    <row r="29" spans="1:12" ht="19.95" customHeight="1" x14ac:dyDescent="0.45">
      <c r="A29" s="287" t="str">
        <f t="shared" si="2"/>
        <v>6月</v>
      </c>
      <c r="B29" s="283">
        <v>-0.5</v>
      </c>
      <c r="C29" s="284">
        <v>-0.8</v>
      </c>
      <c r="D29" s="285">
        <v>0.5</v>
      </c>
      <c r="E29" s="287" t="str">
        <f t="shared" si="3"/>
        <v>6月</v>
      </c>
      <c r="F29" s="283">
        <v>-0.5</v>
      </c>
      <c r="G29" s="284">
        <v>-0.7</v>
      </c>
      <c r="H29" s="285">
        <v>-0.1</v>
      </c>
      <c r="I29" s="287" t="str">
        <f t="shared" si="4"/>
        <v>6月</v>
      </c>
      <c r="J29" s="283">
        <v>-1.2</v>
      </c>
      <c r="K29" s="284">
        <v>-2.6</v>
      </c>
      <c r="L29" s="285">
        <v>46.2</v>
      </c>
    </row>
    <row r="30" spans="1:12" ht="19.95" customHeight="1" x14ac:dyDescent="0.45">
      <c r="A30" s="287" t="str">
        <f t="shared" si="2"/>
        <v>7月</v>
      </c>
      <c r="B30" s="283">
        <v>-1.1000000000000001</v>
      </c>
      <c r="C30" s="284">
        <v>0</v>
      </c>
      <c r="D30" s="285">
        <v>-2</v>
      </c>
      <c r="E30" s="287" t="str">
        <f t="shared" si="3"/>
        <v>7月</v>
      </c>
      <c r="F30" s="283">
        <v>-0.7</v>
      </c>
      <c r="G30" s="284">
        <v>0.3</v>
      </c>
      <c r="H30" s="285">
        <v>-1.2</v>
      </c>
      <c r="I30" s="287" t="str">
        <f t="shared" si="4"/>
        <v>7月</v>
      </c>
      <c r="J30" s="283">
        <v>-6.5</v>
      </c>
      <c r="K30" s="284">
        <v>-3.4</v>
      </c>
      <c r="L30" s="285">
        <v>-19.399999999999999</v>
      </c>
    </row>
    <row r="31" spans="1:12" ht="19.95" customHeight="1" x14ac:dyDescent="0.45">
      <c r="A31" s="287" t="str">
        <f t="shared" si="2"/>
        <v>8月</v>
      </c>
      <c r="B31" s="283">
        <v>-3</v>
      </c>
      <c r="C31" s="284">
        <v>-0.9</v>
      </c>
      <c r="D31" s="285">
        <v>-5.3</v>
      </c>
      <c r="E31" s="287" t="str">
        <f t="shared" si="3"/>
        <v>8月</v>
      </c>
      <c r="F31" s="283">
        <v>-2.7</v>
      </c>
      <c r="G31" s="284">
        <v>-0.8</v>
      </c>
      <c r="H31" s="285">
        <v>-4.5</v>
      </c>
      <c r="I31" s="287" t="str">
        <f t="shared" si="4"/>
        <v>8月</v>
      </c>
      <c r="J31" s="283">
        <v>-7.9</v>
      </c>
      <c r="K31" s="284">
        <v>-2.7</v>
      </c>
      <c r="L31" s="285">
        <v>-23.7</v>
      </c>
    </row>
    <row r="32" spans="1:12" ht="19.95" customHeight="1" x14ac:dyDescent="0.45">
      <c r="A32" s="287" t="str">
        <f t="shared" si="2"/>
        <v>9月</v>
      </c>
      <c r="B32" s="283">
        <v>-0.5</v>
      </c>
      <c r="C32" s="284">
        <v>1</v>
      </c>
      <c r="D32" s="285">
        <v>-3.5</v>
      </c>
      <c r="E32" s="287" t="str">
        <f t="shared" si="3"/>
        <v>9月</v>
      </c>
      <c r="F32" s="283">
        <v>0.9</v>
      </c>
      <c r="G32" s="284">
        <v>2.5</v>
      </c>
      <c r="H32" s="285">
        <v>-2.2999999999999998</v>
      </c>
      <c r="I32" s="287" t="str">
        <f t="shared" si="4"/>
        <v>9月</v>
      </c>
      <c r="J32" s="283">
        <v>-18.399999999999999</v>
      </c>
      <c r="K32" s="284">
        <v>-16.7</v>
      </c>
      <c r="L32" s="285">
        <v>-29.7</v>
      </c>
    </row>
    <row r="33" spans="1:12" ht="19.95" customHeight="1" x14ac:dyDescent="0.45">
      <c r="A33" s="287" t="str">
        <f t="shared" si="2"/>
        <v>10月</v>
      </c>
      <c r="B33" s="283">
        <v>-0.6</v>
      </c>
      <c r="C33" s="284">
        <v>2</v>
      </c>
      <c r="D33" s="285">
        <v>-6</v>
      </c>
      <c r="E33" s="287" t="str">
        <f t="shared" si="3"/>
        <v>10月</v>
      </c>
      <c r="F33" s="283">
        <v>0.5</v>
      </c>
      <c r="G33" s="284">
        <v>3.1</v>
      </c>
      <c r="H33" s="285">
        <v>-5.7</v>
      </c>
      <c r="I33" s="287" t="str">
        <f t="shared" si="4"/>
        <v>10月</v>
      </c>
      <c r="J33" s="283">
        <v>-13.6</v>
      </c>
      <c r="K33" s="284">
        <v>-10.5</v>
      </c>
      <c r="L33" s="285">
        <v>-15.2</v>
      </c>
    </row>
    <row r="34" spans="1:12" ht="19.95" customHeight="1" x14ac:dyDescent="0.45">
      <c r="A34" s="287" t="str">
        <f t="shared" si="2"/>
        <v>11月</v>
      </c>
      <c r="B34" s="283">
        <v>-0.9</v>
      </c>
      <c r="C34" s="284">
        <v>0.3</v>
      </c>
      <c r="D34" s="285">
        <v>-1.8</v>
      </c>
      <c r="E34" s="287" t="str">
        <f t="shared" si="3"/>
        <v>11月</v>
      </c>
      <c r="F34" s="283">
        <v>-0.5</v>
      </c>
      <c r="G34" s="284">
        <v>0.5</v>
      </c>
      <c r="H34" s="285">
        <v>-0.9</v>
      </c>
      <c r="I34" s="287" t="str">
        <f t="shared" si="4"/>
        <v>11月</v>
      </c>
      <c r="J34" s="283">
        <v>-6.4</v>
      </c>
      <c r="K34" s="284">
        <v>-2.5</v>
      </c>
      <c r="L34" s="285">
        <v>-21.6</v>
      </c>
    </row>
    <row r="35" spans="1:12" ht="19.95" customHeight="1" x14ac:dyDescent="0.45">
      <c r="A35" s="287" t="str">
        <f t="shared" si="2"/>
        <v>12月</v>
      </c>
      <c r="B35" s="283">
        <v>-1.4</v>
      </c>
      <c r="C35" s="284">
        <v>-0.6</v>
      </c>
      <c r="D35" s="285">
        <v>-2.1</v>
      </c>
      <c r="E35" s="287" t="str">
        <f t="shared" si="3"/>
        <v>12月</v>
      </c>
      <c r="F35" s="283">
        <v>-1.1000000000000001</v>
      </c>
      <c r="G35" s="284">
        <v>-0.5</v>
      </c>
      <c r="H35" s="285">
        <v>-1.5</v>
      </c>
      <c r="I35" s="287" t="str">
        <f t="shared" si="4"/>
        <v>12月</v>
      </c>
      <c r="J35" s="283">
        <v>-5.2</v>
      </c>
      <c r="K35" s="284">
        <v>-2.4</v>
      </c>
      <c r="L35" s="285">
        <v>-15.4</v>
      </c>
    </row>
    <row r="36" spans="1:12" ht="19.95" customHeight="1" x14ac:dyDescent="0.45">
      <c r="A36" s="287" t="str">
        <f t="shared" si="2"/>
        <v>令和6年 1月</v>
      </c>
      <c r="B36" s="283">
        <v>-3.1</v>
      </c>
      <c r="C36" s="284">
        <v>-2.7</v>
      </c>
      <c r="D36" s="285">
        <v>-2</v>
      </c>
      <c r="E36" s="287" t="str">
        <f t="shared" si="3"/>
        <v>令和6年 1月</v>
      </c>
      <c r="F36" s="283">
        <v>-2.8</v>
      </c>
      <c r="G36" s="284">
        <v>-2.5</v>
      </c>
      <c r="H36" s="285">
        <v>-1.9</v>
      </c>
      <c r="I36" s="287" t="str">
        <f t="shared" si="4"/>
        <v>令和6年 1月</v>
      </c>
      <c r="J36" s="283">
        <v>-6.6</v>
      </c>
      <c r="K36" s="284">
        <v>-5.6</v>
      </c>
      <c r="L36" s="285">
        <v>-8.3000000000000007</v>
      </c>
    </row>
    <row r="37" spans="1:12" ht="19.95" customHeight="1" x14ac:dyDescent="0.45">
      <c r="A37" s="287" t="str">
        <f t="shared" si="2"/>
        <v>2月</v>
      </c>
      <c r="B37" s="283">
        <v>0</v>
      </c>
      <c r="C37" s="284">
        <v>0.4</v>
      </c>
      <c r="D37" s="285">
        <v>1.3</v>
      </c>
      <c r="E37" s="287" t="str">
        <f t="shared" si="3"/>
        <v>2月</v>
      </c>
      <c r="F37" s="283">
        <v>-0.1</v>
      </c>
      <c r="G37" s="284">
        <v>0.2</v>
      </c>
      <c r="H37" s="285">
        <v>1.6</v>
      </c>
      <c r="I37" s="287" t="str">
        <f t="shared" si="4"/>
        <v>2月</v>
      </c>
      <c r="J37" s="283">
        <v>1.1000000000000001</v>
      </c>
      <c r="K37" s="284">
        <v>3</v>
      </c>
      <c r="L37" s="285">
        <v>-20</v>
      </c>
    </row>
    <row r="38" spans="1:12" ht="19.95" customHeight="1" thickBot="1" x14ac:dyDescent="0.5">
      <c r="A38" s="293" t="str">
        <f t="shared" si="2"/>
        <v>3月</v>
      </c>
      <c r="B38" s="289">
        <v>-2</v>
      </c>
      <c r="C38" s="290">
        <v>-1.7</v>
      </c>
      <c r="D38" s="291">
        <v>-0.9</v>
      </c>
      <c r="E38" s="293" t="str">
        <f t="shared" si="3"/>
        <v>3月</v>
      </c>
      <c r="F38" s="289">
        <v>-2.6</v>
      </c>
      <c r="G38" s="290">
        <v>-2.6</v>
      </c>
      <c r="H38" s="291">
        <v>-0.7</v>
      </c>
      <c r="I38" s="293" t="str">
        <f t="shared" si="4"/>
        <v>3月</v>
      </c>
      <c r="J38" s="289">
        <v>6.4</v>
      </c>
      <c r="K38" s="290">
        <v>8.3000000000000007</v>
      </c>
      <c r="L38" s="291">
        <v>-18.2</v>
      </c>
    </row>
  </sheetData>
  <mergeCells count="19">
    <mergeCell ref="A1:L1"/>
    <mergeCell ref="A4:A5"/>
    <mergeCell ref="B4:B5"/>
    <mergeCell ref="E4:E5"/>
    <mergeCell ref="F4:F5"/>
    <mergeCell ref="I4:I5"/>
    <mergeCell ref="J4:J5"/>
    <mergeCell ref="A22:A23"/>
    <mergeCell ref="B22:B23"/>
    <mergeCell ref="E22:E23"/>
    <mergeCell ref="F22:F23"/>
    <mergeCell ref="I22:I23"/>
    <mergeCell ref="B25:D25"/>
    <mergeCell ref="F25:H25"/>
    <mergeCell ref="J25:L25"/>
    <mergeCell ref="B7:D7"/>
    <mergeCell ref="F7:H7"/>
    <mergeCell ref="J7:L7"/>
    <mergeCell ref="J22:J23"/>
  </mergeCells>
  <phoneticPr fontId="4"/>
  <pageMargins left="0.70866141732283472" right="0.70866141732283472" top="0.74803149606299213" bottom="0.74803149606299213" header="0.31496062992125984" footer="0.31496062992125984"/>
  <pageSetup paperSize="9" scale="62" fitToHeight="0" orientation="portrait" r:id="rId1"/>
  <headerFooter>
    <oddFooter>&amp;C- 17 -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第１表 </vt:lpstr>
      <vt:lpstr>第２表 </vt:lpstr>
      <vt:lpstr>第３表 </vt:lpstr>
      <vt:lpstr>第４表 </vt:lpstr>
      <vt:lpstr>第５表 </vt:lpstr>
      <vt:lpstr>第５表(2)</vt:lpstr>
      <vt:lpstr>第６表 </vt:lpstr>
      <vt:lpstr>第７表 </vt:lpstr>
      <vt:lpstr>共通系列 </vt:lpstr>
      <vt:lpstr>'共通系列 '!Print_Area</vt:lpstr>
      <vt:lpstr>'第１表 '!Print_Area</vt:lpstr>
      <vt:lpstr>'第２表 '!Print_Area</vt:lpstr>
      <vt:lpstr>'第３表 '!Print_Area</vt:lpstr>
      <vt:lpstr>'第４表 '!Print_Area</vt:lpstr>
      <vt:lpstr>'第５表 '!Print_Area</vt:lpstr>
      <vt:lpstr>'第５表(2)'!Print_Area</vt:lpstr>
      <vt:lpstr>'第６表 '!Print_Area</vt:lpstr>
      <vt:lpstr>'第７表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R01P0515@pref45.onmicrosoft.com</dc:creator>
  <cp:lastModifiedBy>川越 淳平</cp:lastModifiedBy>
  <cp:lastPrinted>2024-05-27T08:21:19Z</cp:lastPrinted>
  <dcterms:created xsi:type="dcterms:W3CDTF">2024-04-18T05:12:26Z</dcterms:created>
  <dcterms:modified xsi:type="dcterms:W3CDTF">2024-05-27T08:21:39Z</dcterms:modified>
</cp:coreProperties>
</file>