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02都城市○\"/>
    </mc:Choice>
  </mc:AlternateContent>
  <xr:revisionPtr revIDLastSave="0" documentId="13_ncr:1_{0D869A40-0E5F-4E52-BBE6-DD5405AEAA93}" xr6:coauthVersionLast="47" xr6:coauthVersionMax="47" xr10:uidLastSave="{00000000-0000-0000-0000-000000000000}"/>
  <bookViews>
    <workbookView xWindow="28680" yWindow="-120" windowWidth="29040" windowHeight="15840" tabRatio="58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2">'各会計、関係団体の財政状況及び健全化判断比率'!$A$1:$EA$153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W43" i="10"/>
  <c r="BE43" i="10"/>
  <c r="AM43" i="10"/>
  <c r="U43" i="10"/>
  <c r="E43" i="10"/>
  <c r="C43" i="10"/>
  <c r="DG42" i="10"/>
  <c r="CQ42" i="10"/>
  <c r="BY42" i="10"/>
  <c r="BW42" i="10"/>
  <c r="BE42" i="10"/>
  <c r="AM42" i="10"/>
  <c r="U42" i="10"/>
  <c r="E42" i="10"/>
  <c r="C42" i="10" s="1"/>
  <c r="DG41" i="10"/>
  <c r="CQ41" i="10"/>
  <c r="BY41" i="10"/>
  <c r="BW41" i="10"/>
  <c r="BE41" i="10"/>
  <c r="AM41" i="10"/>
  <c r="U41" i="10"/>
  <c r="E41" i="10"/>
  <c r="C41" i="10"/>
  <c r="DG40" i="10"/>
  <c r="CQ40" i="10"/>
  <c r="BY40" i="10"/>
  <c r="BW40" i="10" s="1"/>
  <c r="BE40" i="10"/>
  <c r="AM40" i="10"/>
  <c r="U40" i="10"/>
  <c r="E40" i="10"/>
  <c r="C40" i="10" s="1"/>
  <c r="DG39" i="10"/>
  <c r="CQ39" i="10"/>
  <c r="BY39" i="10"/>
  <c r="BW39" i="10"/>
  <c r="BE39" i="10"/>
  <c r="AM39" i="10"/>
  <c r="U39" i="10"/>
  <c r="E39" i="10"/>
  <c r="C39" i="10"/>
  <c r="DG38" i="10"/>
  <c r="CQ38" i="10"/>
  <c r="BY38" i="10"/>
  <c r="BE38" i="10"/>
  <c r="AO38" i="10"/>
  <c r="U38" i="10"/>
  <c r="E38" i="10"/>
  <c r="C38" i="10" s="1"/>
  <c r="DG37" i="10"/>
  <c r="CQ37" i="10"/>
  <c r="BY37" i="10"/>
  <c r="BE37" i="10"/>
  <c r="AO37" i="10"/>
  <c r="W37" i="10"/>
  <c r="E37" i="10"/>
  <c r="C37" i="10"/>
  <c r="DG36" i="10"/>
  <c r="CQ36" i="10"/>
  <c r="BY36" i="10"/>
  <c r="BG36" i="10"/>
  <c r="AO36" i="10"/>
  <c r="W36" i="10"/>
  <c r="E36" i="10"/>
  <c r="C36" i="10"/>
  <c r="DG35" i="10"/>
  <c r="CQ35" i="10"/>
  <c r="BY35" i="10"/>
  <c r="BG35" i="10"/>
  <c r="AO35" i="10"/>
  <c r="W35" i="10"/>
  <c r="E35" i="10"/>
  <c r="DG34" i="10"/>
  <c r="CQ34" i="10"/>
  <c r="BY34" i="10"/>
  <c r="BG34" i="10"/>
  <c r="AO34" i="10"/>
  <c r="W34" i="10"/>
  <c r="U34" i="10" s="1"/>
  <c r="E34" i="10"/>
  <c r="C34" i="10"/>
  <c r="C35" i="10" s="1"/>
  <c r="U36" i="10" l="1"/>
  <c r="U37" i="10" s="1"/>
  <c r="U35" i="10"/>
  <c r="AM34" i="10"/>
  <c r="AM35" i="10" s="1"/>
  <c r="AM36" i="10"/>
  <c r="AM37" i="10" s="1"/>
  <c r="AM38" i="10" l="1"/>
  <c r="BW34" i="10" l="1"/>
  <c r="BW35" i="10" s="1"/>
  <c r="BW36" i="10" s="1"/>
  <c r="BW37" i="10" s="1"/>
  <c r="BW38" i="10" s="1"/>
  <c r="BE34" i="10"/>
  <c r="BE35" i="10" s="1"/>
  <c r="BE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<sst xmlns="http://schemas.openxmlformats.org/spreadsheetml/2006/main" count="1150" uniqueCount="587">
  <si>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</si>
  <si>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</si>
  <si>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</si>
  <si>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</si>
  <si>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</si>
  <si>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</si>
  <si>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</si>
  <si>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</si>
  <si>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</si>
  <si>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</si>
  <si>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</si>
  <si>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</si>
  <si>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</si>
  <si>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</si>
  <si>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</si>
  <si>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</si>
  <si>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</si>
  <si>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</si>
  <si>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</si>
  <si>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</si>
  <si>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</si>
  <si>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</si>
  <si>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</si>
  <si>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</si>
  <si>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</si>
  <si>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</si>
  <si>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</si>
  <si>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</si>
  <si>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</si>
  <si>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</si>
  <si>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</si>
  <si>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</si>
  <si>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</si>
  <si>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</si>
  <si>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</si>
  <si>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</si>
  <si>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</si>
  <si>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</si>
  <si>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</si>
  <si>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</si>
  <si>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</si>
  <si>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</si>
  <si>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</si>
  <si>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</si>
  <si>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</si>
  <si>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</si>
  <si>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</si>
  <si>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</si>
  <si>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</si>
  <si>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</si>
  <si>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</si>
  <si>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</si>
  <si>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</si>
  <si>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</si>
  <si>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</si>
  <si>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</si>
  <si>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</si>
  <si>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</si>
  <si>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</si>
  <si>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</si>
  <si>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</si>
  <si>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</si>
  <si>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</si>
  <si>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</si>
  <si>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</si>
  <si>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</si>
  <si>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</si>
  <si>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</si>
  <si>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</si>
  <si>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</si>
  <si>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</si>
  <si>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</si>
  <si>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</si>
  <si>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</si>
  <si>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</si>
  <si>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</si>
  <si>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</si>
  <si>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</si>
  <si>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</si>
  <si>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</si>
  <si>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</si>
  <si>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</si>
  <si>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</si>
  <si>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</si>
  <si>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</si>
  <si>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</si>
  <si>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</si>
  <si>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</si>
  <si>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</si>
  <si>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</si>
  <si>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</si>
  <si>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</si>
  <si>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</si>
  <si>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</si>
  <si>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都城市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</si>
  <si>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</si>
  <si>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</si>
  <si>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</si>
  <si>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</si>
  <si>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</si>
  <si>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</si>
  <si>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</si>
  <si>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</si>
  <si>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</si>
  <si>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</si>
  <si>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</si>
  <si>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</si>
  <si>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</si>
  <si>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</si>
  <si>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</si>
  <si>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</si>
  <si>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</si>
  <si>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</si>
  <si>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</si>
  <si>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</si>
  <si>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</si>
  <si>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</si>
  <si>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</si>
  <si>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</si>
  <si>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</si>
  <si>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</si>
  <si>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</si>
  <si>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</si>
  <si>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</si>
  <si>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</si>
  <si>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</si>
  <si>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</si>
  <si>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</si>
  <si>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</si>
  <si>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</si>
  <si>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</si>
  <si>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</si>
  <si>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</si>
  <si>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</si>
  <si>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</si>
  <si>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</si>
  <si>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</si>
  <si>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</si>
  <si>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</si>
  <si>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</si>
  <si>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</si>
  <si>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</si>
  <si>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</si>
  <si>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</si>
  <si>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</si>
  <si>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</si>
  <si>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</si>
  <si>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</si>
  <si>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</si>
  <si>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</si>
  <si>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</si>
  <si>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</si>
  <si>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</si>
  <si>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</si>
  <si>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</si>
  <si>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</si>
  <si>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</si>
  <si>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</si>
  <si>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</si>
  <si>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</si>
  <si>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</si>
  <si>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</si>
  <si>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</si>
  <si>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</si>
  <si>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</si>
  <si>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</si>
  <si>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</si>
  <si>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</si>
  <si>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</si>
  <si>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</si>
  <si>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</si>
  <si>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</si>
  <si>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</si>
  <si>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</si>
  <si>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</si>
  <si>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</si>
  <si>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</si>
  <si>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</si>
  <si>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</si>
  <si>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</si>
  <si>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</si>
  <si>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</si>
  <si>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</si>
  <si>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</si>
  <si>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</si>
  <si>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</si>
  <si>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</si>
  <si>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</si>
  <si>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</si>
  <si>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</si>
  <si>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</si>
  <si>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</si>
  <si>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</si>
  <si>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</si>
  <si>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</si>
  <si>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</si>
  <si>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</si>
  <si>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</si>
  <si>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</si>
  <si>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</si>
  <si>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</si>
  <si>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</si>
  <si>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</si>
  <si>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宮崎県都城市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</si>
  <si>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</si>
  <si>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</si>
  <si>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</si>
  <si>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</si>
  <si>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</si>
  <si>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</si>
  <si>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</si>
  <si>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</si>
  <si>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</si>
  <si>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</si>
  <si>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</si>
  <si>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</si>
  <si>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</si>
  <si>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</si>
  <si>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</si>
  <si>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</si>
  <si>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</si>
  <si>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</si>
  <si>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</si>
  <si>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</si>
  <si>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</si>
  <si>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</si>
  <si>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</si>
  <si>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</si>
  <si>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</si>
  <si>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</si>
  <si>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</si>
  <si>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</si>
  <si>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</si>
  <si>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</si>
  <si>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</si>
  <si>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</si>
  <si>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</si>
  <si>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</si>
  <si>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</si>
  <si>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</si>
  <si>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</si>
  <si>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</si>
  <si>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</si>
  <si>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</si>
  <si>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</si>
  <si>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</si>
  <si>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</si>
  <si>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</si>
  <si>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</si>
  <si>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</si>
  <si>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</si>
  <si>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</si>
  <si>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</si>
  <si>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</si>
  <si>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</si>
  <si>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</si>
  <si>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</si>
  <si>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</si>
  <si>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</si>
  <si>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</si>
  <si>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</si>
  <si>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</si>
  <si>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</si>
  <si>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</si>
  <si>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</si>
  <si>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</si>
  <si>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</si>
  <si>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</si>
  <si>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</si>
  <si>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</si>
  <si>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</si>
  <si>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</si>
  <si>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</si>
  <si>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</si>
  <si>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</si>
  <si>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</si>
  <si>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</si>
  <si>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</si>
  <si>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</si>
  <si>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</si>
  <si>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</si>
  <si>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</si>
  <si>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</si>
  <si>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</si>
  <si>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</si>
  <si>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</si>
  <si>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</si>
  <si>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</si>
  <si>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</si>
  <si>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</si>
  <si>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</si>
  <si>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</si>
  <si>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</si>
  <si>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</si>
  <si>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</si>
  <si>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</si>
  <si>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</si>
  <si>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</si>
  <si>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</si>
  <si>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</si>
  <si>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</si>
  <si>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</si>
  <si>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</si>
  <si>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</si>
  <si>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</si>
  <si>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</si>
  <si>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</si>
  <si>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</si>
  <si>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</si>
  <si>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</si>
  <si>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</si>
  <si>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</si>
  <si>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</si>
  <si>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</si>
  <si>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</si>
  <si>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</si>
  <si>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</si>
  <si>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</si>
  <si>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</si>
  <si>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</si>
  <si>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</si>
  <si>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</si>
  <si>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</si>
  <si>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</si>
  <si>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</si>
  <si>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</si>
  <si>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</si>
  <si>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</si>
  <si>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</si>
  <si>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</si>
  <si>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</si>
  <si>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</si>
  <si>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</si>
  <si>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</si>
  <si>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</si>
  <si>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</si>
  <si>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</si>
  <si>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</si>
  <si>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</si>
  <si>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</si>
  <si>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</si>
  <si>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</si>
  <si>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</si>
  <si>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</si>
  <si>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</si>
  <si>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</si>
  <si>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</si>
  <si>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</si>
  <si>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</si>
  <si>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</si>
  <si>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</si>
  <si>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</si>
  <si>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</si>
  <si>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</si>
  <si>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宮崎県都城市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</si>
  <si>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</si>
  <si>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</si>
  <si>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</si>
  <si>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</si>
  <si>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</si>
  <si>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</si>
  <si>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</si>
  <si>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</si>
  <si>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</si>
  <si>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</si>
  <si>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</si>
  <si>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</si>
  <si>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</si>
  <si>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</si>
  <si>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</si>
  <si>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</si>
  <si>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</si>
  <si>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</si>
  <si>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</si>
  <si>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</si>
  <si>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都城市整備墓地特別会計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</si>
  <si>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</si>
  <si>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</si>
  <si>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</si>
  <si>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</si>
  <si>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</si>
  <si>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</si>
  <si>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</si>
  <si>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</si>
  <si>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</si>
  <si>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</si>
  <si>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</si>
  <si>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</si>
  <si>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</si>
  <si>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都城市国民健康保険特別会計（事業勘定）</t>
    <phoneticPr fontId="5"/>
  </si>
  <si>
    <t>都城市国民健康保険特別会計（診療施設勘定）</t>
    <phoneticPr fontId="5"/>
  </si>
  <si>
    <t>都城市後期高齢者医療特別会計</t>
    <phoneticPr fontId="5"/>
  </si>
  <si>
    <t>都城市介護保険特別会計</t>
    <phoneticPr fontId="5"/>
  </si>
  <si>
    <t>都城市水道事業会計</t>
    <phoneticPr fontId="5"/>
  </si>
  <si>
    <t>法適用企業</t>
    <phoneticPr fontId="5"/>
  </si>
  <si>
    <t>都城市公共下水道事業会計</t>
    <phoneticPr fontId="5"/>
  </si>
  <si>
    <t>都城市農業集落排水事業会計</t>
    <phoneticPr fontId="5"/>
  </si>
  <si>
    <t>都城市御池簡易水道事業会計</t>
    <phoneticPr fontId="5"/>
  </si>
  <si>
    <t>都城市簡易水道事業会計</t>
    <phoneticPr fontId="5"/>
  </si>
  <si>
    <t>都城市公設地方卸売市場事業特別会計</t>
    <phoneticPr fontId="5"/>
  </si>
  <si>
    <t>法非適用企業</t>
    <phoneticPr fontId="5"/>
  </si>
  <si>
    <t>都城市電気事業特別会計</t>
    <phoneticPr fontId="5"/>
  </si>
  <si>
    <t>都城市工業用地造成事業特別会計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</si>
  <si>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</si>
  <si>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</si>
  <si>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</si>
  <si>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</si>
  <si>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</si>
  <si>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</si>
  <si>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</si>
  <si>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</si>
  <si>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</si>
  <si>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</si>
  <si>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</si>
  <si>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</si>
  <si>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</si>
  <si>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</si>
  <si>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</si>
  <si>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</si>
  <si>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</si>
  <si>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</si>
  <si>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</si>
  <si>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</si>
  <si>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</si>
  <si>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</si>
  <si>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</si>
  <si>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</si>
  <si>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</si>
  <si>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</si>
  <si>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</si>
  <si>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</si>
  <si>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</si>
  <si>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</si>
  <si>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</si>
  <si>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</si>
  <si>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</si>
  <si>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</si>
  <si>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</si>
  <si>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</si>
  <si>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</si>
  <si>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</si>
  <si>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</si>
  <si>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</si>
  <si>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</si>
  <si>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</si>
  <si>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</si>
  <si>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</si>
  <si>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</si>
  <si>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</si>
  <si>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</si>
  <si>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</si>
  <si>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</si>
  <si>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</si>
  <si>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</si>
  <si>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</si>
  <si>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</si>
  <si>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</si>
  <si>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</si>
  <si>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</si>
  <si>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</si>
  <si>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</si>
  <si>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</si>
  <si>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</si>
  <si>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</si>
  <si>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</si>
  <si>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</si>
  <si>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</si>
  <si>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</si>
  <si>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</si>
  <si>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</si>
  <si>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</si>
  <si>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</si>
  <si>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</si>
  <si>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</si>
  <si>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</si>
  <si>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</si>
  <si>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</si>
  <si>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</si>
  <si>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</si>
  <si>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</si>
  <si>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</si>
  <si>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</si>
  <si>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</si>
  <si>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</si>
  <si>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</si>
  <si>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</si>
  <si>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</si>
  <si>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</si>
  <si>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</si>
  <si>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</si>
  <si>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</si>
  <si>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</si>
  <si>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</si>
  <si>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</si>
  <si>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</si>
  <si>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</si>
  <si>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</si>
  <si>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</si>
  <si>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</si>
  <si>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</si>
  <si>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</si>
  <si>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</si>
  <si>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</si>
  <si>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</si>
  <si>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</si>
  <si>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</si>
  <si>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</si>
  <si>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</si>
  <si>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</si>
  <si>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</si>
  <si>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</si>
  <si>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</si>
  <si>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</si>
  <si>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</si>
  <si>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</si>
  <si>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</si>
  <si>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</si>
  <si>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</si>
  <si>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</si>
  <si>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</si>
  <si>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</si>
  <si>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</si>
  <si>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</si>
  <si>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</si>
  <si>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</si>
  <si>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</si>
  <si>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</si>
  <si>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</si>
  <si>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</si>
  <si>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</si>
  <si>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</si>
  <si>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</si>
  <si>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</si>
  <si>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</si>
  <si>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</si>
  <si>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</si>
  <si>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</si>
  <si>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</si>
  <si>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都城市水道事業会計</t>
  </si>
  <si>
    <t>一般会計</t>
  </si>
  <si>
    <t>都城市簡易水道事業会計</t>
  </si>
  <si>
    <t>都城市公共下水道事業会計</t>
  </si>
  <si>
    <t>都城市介護保険特別会計</t>
  </si>
  <si>
    <t>都城市農業集落排水事業会計</t>
  </si>
  <si>
    <t>都城市御池簡易水道事業会計</t>
  </si>
  <si>
    <t>都城市後期高齢者医療特別会計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</si>
  <si>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</si>
  <si>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</si>
  <si>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</si>
  <si>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</si>
  <si>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</si>
  <si>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</si>
  <si>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</si>
  <si>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</si>
  <si>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</si>
  <si>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</si>
  <si>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</si>
  <si>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</si>
  <si>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t>
    <phoneticPr fontId="2"/>
  </si>
  <si>
    <t>-</t>
    <phoneticPr fontId="2"/>
  </si>
  <si>
    <t>ふるさと応援基金</t>
    <rPh sb="4" eb="8">
      <t>オウエンキキン</t>
    </rPh>
    <phoneticPr fontId="5"/>
  </si>
  <si>
    <t>公共施設整備等基金</t>
    <rPh sb="0" eb="2">
      <t>コウキョウ</t>
    </rPh>
    <rPh sb="2" eb="4">
      <t>シセツ</t>
    </rPh>
    <rPh sb="4" eb="6">
      <t>セイビ</t>
    </rPh>
    <rPh sb="6" eb="7">
      <t>トウ</t>
    </rPh>
    <rPh sb="7" eb="9">
      <t>キキン</t>
    </rPh>
    <phoneticPr fontId="10"/>
  </si>
  <si>
    <t>地方創生基金</t>
    <rPh sb="0" eb="6">
      <t>チホウソウセイキキン</t>
    </rPh>
    <phoneticPr fontId="10"/>
  </si>
  <si>
    <t>地域振興基金</t>
    <rPh sb="0" eb="6">
      <t>チイキシンコウキキン</t>
    </rPh>
    <phoneticPr fontId="10"/>
  </si>
  <si>
    <t>すこやか福祉基金</t>
    <rPh sb="4" eb="8">
      <t>フクシキキン</t>
    </rPh>
    <phoneticPr fontId="10"/>
  </si>
  <si>
    <t>-</t>
    <phoneticPr fontId="2"/>
  </si>
  <si>
    <t>宮崎県市町村総合事務組合　一般会計</t>
    <rPh sb="0" eb="3">
      <t>ミヤザキケン</t>
    </rPh>
    <rPh sb="3" eb="6">
      <t>シチョウソン</t>
    </rPh>
    <rPh sb="6" eb="12">
      <t>ソウゴウジムクミアイ</t>
    </rPh>
    <rPh sb="13" eb="17">
      <t>イッパンカイケイ</t>
    </rPh>
    <phoneticPr fontId="2"/>
  </si>
  <si>
    <t>宮崎県市町村総合事務組合　市町村交通災害共済事業特別会計</t>
    <rPh sb="0" eb="3">
      <t>ミヤザキケン</t>
    </rPh>
    <rPh sb="3" eb="6">
      <t>シチョウソン</t>
    </rPh>
    <rPh sb="6" eb="12">
      <t>ソウゴウジムクミアイ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</si>
  <si>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　自治会館管理運営特別会計</t>
    <rPh sb="0" eb="6">
      <t>ミヤザキケンシチョウソン</t>
    </rPh>
    <rPh sb="6" eb="12">
      <t>ソウゴウジムクミアイ</t>
    </rPh>
    <rPh sb="13" eb="17">
      <t>ジチカイカン</t>
    </rPh>
    <rPh sb="17" eb="19">
      <t>カンリ</t>
    </rPh>
    <rPh sb="19" eb="21">
      <t>ウンエイ</t>
    </rPh>
    <rPh sb="21" eb="23">
      <t>トクベツ</t>
    </rPh>
    <rPh sb="23" eb="25">
      <t>カイケイ</t>
    </rPh>
    <phoneticPr fontId="2"/>
  </si>
  <si>
    <t>宮崎県後期高齢者医療連合　一般会計</t>
    <rPh sb="0" eb="3">
      <t>ミヤザキケン</t>
    </rPh>
    <rPh sb="3" eb="8">
      <t>コウキコウレイシャ</t>
    </rPh>
    <rPh sb="8" eb="10">
      <t>イリョウ</t>
    </rPh>
    <rPh sb="10" eb="12">
      <t>レンゴウ</t>
    </rPh>
    <rPh sb="13" eb="17">
      <t>イッパンカイケイ</t>
    </rPh>
    <phoneticPr fontId="2"/>
  </si>
  <si>
    <t>宮崎県後期高齢者医療連合　後期高齢者医療特別会計</t>
    <rPh sb="0" eb="3">
      <t>ミヤザキケン</t>
    </rPh>
    <rPh sb="3" eb="8">
      <t>コウキコウレイシャ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</si>
  <si>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都城森林組合</t>
    <rPh sb="0" eb="2">
      <t>ミヤコノジョウ</t>
    </rPh>
    <rPh sb="2" eb="6">
      <t>シンリンクミアイ</t>
    </rPh>
    <phoneticPr fontId="2"/>
  </si>
  <si>
    <t>都城市土地開発公社</t>
    <rPh sb="0" eb="3">
      <t>ミヤコノジョウシ</t>
    </rPh>
    <rPh sb="3" eb="9">
      <t>トチカイハツコウシャ</t>
    </rPh>
    <phoneticPr fontId="2"/>
  </si>
  <si>
    <t>一般社団法人都城圏域地場産業センター</t>
    <rPh sb="0" eb="6">
      <t>イッパンシャダンホウジン</t>
    </rPh>
    <rPh sb="6" eb="8">
      <t>ミヤコノジョウ</t>
    </rPh>
    <rPh sb="8" eb="10">
      <t>ケンイキ</t>
    </rPh>
    <rPh sb="10" eb="14">
      <t>ジバサンギョウ</t>
    </rPh>
    <phoneticPr fontId="2"/>
  </si>
  <si>
    <t>公益財団法人都城市文化振興財団</t>
    <rPh sb="0" eb="6">
      <t>コウエキザイダンホウジン</t>
    </rPh>
    <rPh sb="6" eb="9">
      <t>ミヤコノジョウシ</t>
    </rPh>
    <rPh sb="9" eb="11">
      <t>ブンカ</t>
    </rPh>
    <rPh sb="11" eb="15">
      <t>シンコウザイダン</t>
    </rPh>
    <phoneticPr fontId="2"/>
  </si>
  <si>
    <t>都城まちづくり株式会社</t>
    <rPh sb="0" eb="2">
      <t>ミヤコノジョウ</t>
    </rPh>
    <rPh sb="7" eb="11">
      <t>カブシキカイシャ</t>
    </rPh>
    <phoneticPr fontId="2"/>
  </si>
  <si>
    <t>道の駅山之口株式会社</t>
    <rPh sb="0" eb="1">
      <t>ミチ</t>
    </rPh>
    <rPh sb="2" eb="3">
      <t>エキ</t>
    </rPh>
    <rPh sb="3" eb="10">
      <t>ヤマノクチカブシキカイシャ</t>
    </rPh>
    <phoneticPr fontId="2"/>
  </si>
  <si>
    <t>都城ぼんち地域振興株式会社</t>
    <rPh sb="0" eb="2">
      <t>ミヤコノジョウ</t>
    </rPh>
    <rPh sb="5" eb="7">
      <t>チイキ</t>
    </rPh>
    <rPh sb="7" eb="9">
      <t>シンコウ</t>
    </rPh>
    <rPh sb="9" eb="13">
      <t>カブシキガイシャ</t>
    </rPh>
    <phoneticPr fontId="2"/>
  </si>
  <si>
    <t>一般財団法人都城市スポーツ協会</t>
    <rPh sb="0" eb="2">
      <t>イッパン</t>
    </rPh>
    <rPh sb="2" eb="4">
      <t>ザイダン</t>
    </rPh>
    <rPh sb="4" eb="6">
      <t>ホウジン</t>
    </rPh>
    <rPh sb="6" eb="8">
      <t>ミヤコノジョウ</t>
    </rPh>
    <rPh sb="8" eb="9">
      <t>シ</t>
    </rPh>
    <rPh sb="13" eb="15">
      <t>キョウカイ</t>
    </rPh>
    <phoneticPr fontId="2"/>
  </si>
  <si>
    <t>株式会社ココニクル都城</t>
    <rPh sb="0" eb="4">
      <t>カブシキカイシャ</t>
    </rPh>
    <rPh sb="9" eb="11">
      <t>ミヤコノジョウ</t>
    </rPh>
    <phoneticPr fontId="2"/>
  </si>
  <si>
    <t>一般社団法人都城スポーツコミッション</t>
    <rPh sb="0" eb="6">
      <t>イッパンシャダンホウジン</t>
    </rPh>
    <rPh sb="6" eb="8">
      <t>ミヤコノジョウ</t>
    </rPh>
    <phoneticPr fontId="2"/>
  </si>
  <si>
    <t>-</t>
    <phoneticPr fontId="2"/>
  </si>
  <si>
    <t>-</t>
    <phoneticPr fontId="2"/>
  </si>
  <si>
    <t>-</t>
    <phoneticPr fontId="2"/>
  </si>
  <si>
    <t>-</t>
    <phoneticPr fontId="2"/>
  </si>
  <si>
    <t>▲6</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</si>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</sst>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51043</c:v>
                </c:pt>
                <c:pt idx="1">
                  <c:v>42898</c:v>
                </c:pt>
                <c:pt idx="2">
                  <c:v>57604</c:v>
                </c:pt>
                <c:pt idx="3">
                  <c:v>58103</c:v>
                </c:pt>
                <c:pt idx="4">
                  <c:v>56415</c:v>
                </c:pt>
              </c:numCache>
            </c:numRef>
          </c:val>
          <c:smooth val="0"/>
          <c:extLst>
            <c:ext xmlns:c16="http://schemas.microsoft.com/office/drawing/2014/chart" uri="{C3380CC4-5D6E-409C-BE32-E72D297353CC}">
              <c16:uniqueId val="{00000000-F85C-48AF-8572-AA629249CD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82685</c:v>
                </c:pt>
                <c:pt idx="1">
                  <c:v>74622</c:v>
                </c:pt>
                <c:pt idx="2">
                  <c:v>76444</c:v>
                </c:pt>
                <c:pt idx="3">
                  <c:v>99137</c:v>
                </c:pt>
                <c:pt idx="4">
                  <c:v>85397</c:v>
                </c:pt>
              </c:numCache>
            </c:numRef>
          </c:val>
          <c:smooth val="0"/>
          <c:extLst>
            <c:ext xmlns:c16="http://schemas.microsoft.com/office/drawing/2014/chart" uri="{C3380CC4-5D6E-409C-BE32-E72D297353CC}">
              <c16:uniqueId val="{00000001-F85C-48AF-8572-AA629249CDF0}"/>
            </c:ext>
          </c:extLst>
        </c:ser>
        <c:dLbls>
          <c:showLegendKey val="0"/>
          <c:showVal val="0"/>
          <c:showCatName val="0"/>
          <c:showSerName val="0"/>
          <c:showPercent val="0"/>
          <c:showBubbleSize val="0"/>
        </c:dLbls>
        <c:marker val="1"/>
        <c:smooth val="0"/>
        <c:axId val="-1925963616"/>
        <c:axId val="-1925948928"/>
      </c:lineChart>
      <c:catAx>
        <c:axId val="-1925963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5948928"/>
        <c:crosses val="autoZero"/>
        <c:auto val="1"/>
        <c:lblAlgn val="ctr"/>
        <c:lblOffset val="100"/>
        <c:tickLblSkip val="1"/>
        <c:tickMarkSkip val="1"/>
        <c:noMultiLvlLbl val="0"/>
      </c:catAx>
      <c:valAx>
        <c:axId val="-19259489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5963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3.48</c:v>
                </c:pt>
                <c:pt idx="1">
                  <c:v>3.55</c:v>
                </c:pt>
                <c:pt idx="2">
                  <c:v>3.53</c:v>
                </c:pt>
                <c:pt idx="3">
                  <c:v>3.66</c:v>
                </c:pt>
                <c:pt idx="4">
                  <c:v>3.67</c:v>
                </c:pt>
              </c:numCache>
            </c:numRef>
          </c:val>
          <c:extLst>
            <c:ext xmlns:c16="http://schemas.microsoft.com/office/drawing/2014/chart" uri="{C3380CC4-5D6E-409C-BE32-E72D297353CC}">
              <c16:uniqueId val="{00000000-9C24-4464-B780-94888F1E16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9.18</c:v>
                </c:pt>
                <c:pt idx="1">
                  <c:v>9.14</c:v>
                </c:pt>
                <c:pt idx="2">
                  <c:v>10.38</c:v>
                </c:pt>
                <c:pt idx="3">
                  <c:v>12.51</c:v>
                </c:pt>
                <c:pt idx="4">
                  <c:v>15.95</c:v>
                </c:pt>
              </c:numCache>
            </c:numRef>
          </c:val>
          <c:extLst>
            <c:ext xmlns:c16="http://schemas.microsoft.com/office/drawing/2014/chart" uri="{C3380CC4-5D6E-409C-BE32-E72D297353CC}">
              <c16:uniqueId val="{00000001-9C24-4464-B780-94888F1E16BC}"/>
            </c:ext>
          </c:extLst>
        </c:ser>
        <c:dLbls>
          <c:showLegendKey val="0"/>
          <c:showVal val="0"/>
          <c:showCatName val="0"/>
          <c:showSerName val="0"/>
          <c:showPercent val="0"/>
          <c:showBubbleSize val="0"/>
        </c:dLbls>
        <c:gapWidth val="250"/>
        <c:overlap val="100"/>
        <c:axId val="-1925957632"/>
        <c:axId val="-192595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2.63</c:v>
                </c:pt>
                <c:pt idx="1">
                  <c:v>0.09</c:v>
                </c:pt>
                <c:pt idx="2">
                  <c:v>1.52</c:v>
                </c:pt>
                <c:pt idx="3">
                  <c:v>2</c:v>
                </c:pt>
                <c:pt idx="4">
                  <c:v>3.66</c:v>
                </c:pt>
              </c:numCache>
            </c:numRef>
          </c:val>
          <c:smooth val="0"/>
          <c:extLst>
            <c:ext xmlns:c16="http://schemas.microsoft.com/office/drawing/2014/chart" uri="{C3380CC4-5D6E-409C-BE32-E72D297353CC}">
              <c16:uniqueId val="{00000002-9C24-4464-B780-94888F1E16BC}"/>
            </c:ext>
          </c:extLst>
        </c:ser>
        <c:dLbls>
          <c:showLegendKey val="0"/>
          <c:showVal val="0"/>
          <c:showCatName val="0"/>
          <c:showSerName val="0"/>
          <c:showPercent val="0"/>
          <c:showBubbleSize val="0"/>
        </c:dLbls>
        <c:marker val="1"/>
        <c:smooth val="0"/>
        <c:axId val="-1925957632"/>
        <c:axId val="-1925953280"/>
      </c:lineChart>
      <c:catAx>
        <c:axId val="-192595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5953280"/>
        <c:crosses val="autoZero"/>
        <c:auto val="1"/>
        <c:lblAlgn val="ctr"/>
        <c:lblOffset val="100"/>
        <c:tickLblSkip val="1"/>
        <c:tickMarkSkip val="1"/>
        <c:noMultiLvlLbl val="0"/>
      </c:catAx>
      <c:valAx>
        <c:axId val="-192595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595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0.33</c:v>
                </c:pt>
                <c:pt idx="4">
                  <c:v>#N/A</c:v>
                </c:pt>
                <c:pt idx="5">
                  <c:v>0.97</c:v>
                </c:pt>
                <c:pt idx="6">
                  <c:v>#N/A</c:v>
                </c:pt>
                <c:pt idx="7">
                  <c:v>0.49</c:v>
                </c:pt>
                <c:pt idx="8">
                  <c:v>#N/A</c:v>
                </c:pt>
                <c:pt idx="9">
                  <c:v>0.01</c:v>
                </c:pt>
              </c:numCache>
            </c:numRef>
          </c:val>
          <c:extLst>
            <c:ext xmlns:c16="http://schemas.microsoft.com/office/drawing/2014/chart" uri="{C3380CC4-5D6E-409C-BE32-E72D297353CC}">
              <c16:uniqueId val="{00000000-B1BE-4B9B-9830-A7BDFC8976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BE-4B9B-9830-A7BDFC89762E}"/>
            </c:ext>
          </c:extLst>
        </c:ser>
        <c:ser>
          <c:idx val="2"/>
          <c:order val="2"/>
          <c:tx>
            <c:strRef>
              <c:f>データシート!$A$29</c:f>
              <c:strCache>
                <c:ptCount val="1"/>
                <c:pt idx="0">
                  <c:v>都城市後期高齢者医療特別会計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B1BE-4B9B-9830-A7BDFC89762E}"/>
            </c:ext>
          </c:extLst>
        </c:ser>
        <c:ser>
          <c:idx val="3"/>
          <c:order val="3"/>
          <c:tx>
            <c:strRef>
              <c:f>データシート!$A$30</c:f>
              <c:strCache>
                <c:ptCount val="1"/>
                <c:pt idx="0">
                  <c:v>都城市御池簡易水道事業会計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0.06</c:v>
                </c:pt>
                <c:pt idx="8">
                  <c:v>#N/A</c:v>
                </c:pt>
                <c:pt idx="9">
                  <c:v>0.06</c:v>
                </c:pt>
              </c:numCache>
            </c:numRef>
          </c:val>
          <c:extLst>
            <c:ext xmlns:c16="http://schemas.microsoft.com/office/drawing/2014/chart" uri="{C3380CC4-5D6E-409C-BE32-E72D297353CC}">
              <c16:uniqueId val="{00000003-B1BE-4B9B-9830-A7BDFC89762E}"/>
            </c:ext>
          </c:extLst>
        </c:ser>
        <c:ser>
          <c:idx val="4"/>
          <c:order val="4"/>
          <c:tx>
            <c:strRef>
              <c:f>データシート!$A$31</c:f>
              <c:strCache>
                <c:ptCount val="1"/>
                <c:pt idx="0">
                  <c:v>都城市農業集落排水事業会計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7.0000000000000007E-2</c:v>
                </c:pt>
                <c:pt idx="4">
                  <c:v>#N/A</c:v>
                </c:pt>
                <c:pt idx="5">
                  <c:v>0.14000000000000001</c:v>
                </c:pt>
                <c:pt idx="6">
                  <c:v>#N/A</c:v>
                </c:pt>
                <c:pt idx="7">
                  <c:v>0.17</c:v>
                </c:pt>
                <c:pt idx="8">
                  <c:v>#N/A</c:v>
                </c:pt>
                <c:pt idx="9">
                  <c:v>0.21</c:v>
                </c:pt>
              </c:numCache>
            </c:numRef>
          </c:val>
          <c:extLst>
            <c:ext xmlns:c16="http://schemas.microsoft.com/office/drawing/2014/chart" uri="{C3380CC4-5D6E-409C-BE32-E72D297353CC}">
              <c16:uniqueId val="{00000004-B1BE-4B9B-9830-A7BDFC89762E}"/>
            </c:ext>
          </c:extLst>
        </c:ser>
        <c:ser>
          <c:idx val="5"/>
          <c:order val="5"/>
          <c:tx>
            <c:strRef>
              <c:f>データシート!$A$32</c:f>
              <c:strCache>
                <c:ptCount val="1"/>
                <c:pt idx="0">
                  <c:v>都城市介護保険特別会計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0.54</c:v>
                </c:pt>
                <c:pt idx="2">
                  <c:v>#N/A</c:v>
                </c:pt>
                <c:pt idx="3">
                  <c:v>0.9</c:v>
                </c:pt>
                <c:pt idx="4">
                  <c:v>#N/A</c:v>
                </c:pt>
                <c:pt idx="5">
                  <c:v>1.29</c:v>
                </c:pt>
                <c:pt idx="6">
                  <c:v>#N/A</c:v>
                </c:pt>
                <c:pt idx="7">
                  <c:v>2.13</c:v>
                </c:pt>
                <c:pt idx="8">
                  <c:v>#N/A</c:v>
                </c:pt>
                <c:pt idx="9">
                  <c:v>1.26</c:v>
                </c:pt>
              </c:numCache>
            </c:numRef>
          </c:val>
          <c:extLst>
            <c:ext xmlns:c16="http://schemas.microsoft.com/office/drawing/2014/chart" uri="{C3380CC4-5D6E-409C-BE32-E72D297353CC}">
              <c16:uniqueId val="{00000005-B1BE-4B9B-9830-A7BDFC89762E}"/>
            </c:ext>
          </c:extLst>
        </c:ser>
        <c:ser>
          <c:idx val="6"/>
          <c:order val="6"/>
          <c:tx>
            <c:strRef>
              <c:f>データシート!$A$33</c:f>
              <c:strCache>
                <c:ptCount val="1"/>
                <c:pt idx="0">
                  <c:v>都城市公共下水道事業会計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0.56999999999999995</c:v>
                </c:pt>
                <c:pt idx="2">
                  <c:v>#N/A</c:v>
                </c:pt>
                <c:pt idx="3">
                  <c:v>0.59</c:v>
                </c:pt>
                <c:pt idx="4">
                  <c:v>#N/A</c:v>
                </c:pt>
                <c:pt idx="5">
                  <c:v>0.8</c:v>
                </c:pt>
                <c:pt idx="6">
                  <c:v>#N/A</c:v>
                </c:pt>
                <c:pt idx="7">
                  <c:v>0.96</c:v>
                </c:pt>
                <c:pt idx="8">
                  <c:v>#N/A</c:v>
                </c:pt>
                <c:pt idx="9">
                  <c:v>1.29</c:v>
                </c:pt>
              </c:numCache>
            </c:numRef>
          </c:val>
          <c:extLst>
            <c:ext xmlns:c16="http://schemas.microsoft.com/office/drawing/2014/chart" uri="{C3380CC4-5D6E-409C-BE32-E72D297353CC}">
              <c16:uniqueId val="{00000006-B1BE-4B9B-9830-A7BDFC89762E}"/>
            </c:ext>
          </c:extLst>
        </c:ser>
        <c:ser>
          <c:idx val="7"/>
          <c:order val="7"/>
          <c:tx>
            <c:strRef>
              <c:f>データシート!$A$34</c:f>
              <c:strCache>
                <c:ptCount val="1"/>
                <c:pt idx="0">
                  <c:v>都城市簡易水道事業会計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0.33</c:v>
                </c:pt>
                <c:pt idx="2">
                  <c:v>#N/A</c:v>
                </c:pt>
                <c:pt idx="3">
                  <c:v>0.64</c:v>
                </c:pt>
                <c:pt idx="4">
                  <c:v>#N/A</c:v>
                </c:pt>
                <c:pt idx="5">
                  <c:v>0.88</c:v>
                </c:pt>
                <c:pt idx="6">
                  <c:v>#N/A</c:v>
                </c:pt>
                <c:pt idx="7">
                  <c:v>1.2</c:v>
                </c:pt>
                <c:pt idx="8">
                  <c:v>#N/A</c:v>
                </c:pt>
                <c:pt idx="9">
                  <c:v>1.62</c:v>
                </c:pt>
              </c:numCache>
            </c:numRef>
          </c:val>
          <c:extLst>
            <c:ext xmlns:c16="http://schemas.microsoft.com/office/drawing/2014/chart" uri="{C3380CC4-5D6E-409C-BE32-E72D297353CC}">
              <c16:uniqueId val="{00000007-B1BE-4B9B-9830-A7BDFC8976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3.47</c:v>
                </c:pt>
                <c:pt idx="2">
                  <c:v>#N/A</c:v>
                </c:pt>
                <c:pt idx="3">
                  <c:v>3.54</c:v>
                </c:pt>
                <c:pt idx="4">
                  <c:v>#N/A</c:v>
                </c:pt>
                <c:pt idx="5">
                  <c:v>3.52</c:v>
                </c:pt>
                <c:pt idx="6">
                  <c:v>#N/A</c:v>
                </c:pt>
                <c:pt idx="7">
                  <c:v>3.65</c:v>
                </c:pt>
                <c:pt idx="8">
                  <c:v>#N/A</c:v>
                </c:pt>
                <c:pt idx="9">
                  <c:v>3.66</c:v>
                </c:pt>
              </c:numCache>
            </c:numRef>
          </c:val>
          <c:extLst>
            <c:ext xmlns:c16="http://schemas.microsoft.com/office/drawing/2014/chart" uri="{C3380CC4-5D6E-409C-BE32-E72D297353CC}">
              <c16:uniqueId val="{00000008-B1BE-4B9B-9830-A7BDFC89762E}"/>
            </c:ext>
          </c:extLst>
        </c:ser>
        <c:ser>
          <c:idx val="9"/>
          <c:order val="9"/>
          <c:tx>
            <c:strRef>
              <c:f>データシート!$A$36</c:f>
              <c:strCache>
                <c:ptCount val="1"/>
                <c:pt idx="0">
                  <c:v>都城市水道事業会計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6.66</c:v>
                </c:pt>
                <c:pt idx="2">
                  <c:v>#N/A</c:v>
                </c:pt>
                <c:pt idx="3">
                  <c:v>7.85</c:v>
                </c:pt>
                <c:pt idx="4">
                  <c:v>#N/A</c:v>
                </c:pt>
                <c:pt idx="5">
                  <c:v>7.45</c:v>
                </c:pt>
                <c:pt idx="6">
                  <c:v>#N/A</c:v>
                </c:pt>
                <c:pt idx="7">
                  <c:v>7.64</c:v>
                </c:pt>
                <c:pt idx="8">
                  <c:v>#N/A</c:v>
                </c:pt>
                <c:pt idx="9">
                  <c:v>7.24</c:v>
                </c:pt>
              </c:numCache>
            </c:numRef>
          </c:val>
          <c:extLst>
            <c:ext xmlns:c16="http://schemas.microsoft.com/office/drawing/2014/chart" uri="{C3380CC4-5D6E-409C-BE32-E72D297353CC}">
              <c16:uniqueId val="{00000009-B1BE-4B9B-9830-A7BDFC89762E}"/>
            </c:ext>
          </c:extLst>
        </c:ser>
        <c:dLbls>
          <c:showLegendKey val="0"/>
          <c:showVal val="0"/>
          <c:showCatName val="0"/>
          <c:showSerName val="0"/>
          <c:showPercent val="0"/>
          <c:showBubbleSize val="0"/>
        </c:dLbls>
        <c:gapWidth val="150"/>
        <c:overlap val="100"/>
        <c:axId val="-1925952736"/>
        <c:axId val="-1925959264"/>
      </c:barChart>
      <c:catAx>
        <c:axId val="-192595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5959264"/>
        <c:crosses val="autoZero"/>
        <c:auto val="1"/>
        <c:lblAlgn val="ctr"/>
        <c:lblOffset val="100"/>
        <c:tickLblSkip val="1"/>
        <c:tickMarkSkip val="1"/>
        <c:noMultiLvlLbl val="0"/>
      </c:catAx>
      <c:valAx>
        <c:axId val="-192595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595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7145</c:v>
                </c:pt>
                <c:pt idx="5">
                  <c:v>7001</c:v>
                </c:pt>
                <c:pt idx="8">
                  <c:v>6656</c:v>
                </c:pt>
                <c:pt idx="11">
                  <c:v>6386</c:v>
                </c:pt>
                <c:pt idx="14">
                  <c:v>6129</c:v>
                </c:pt>
              </c:numCache>
            </c:numRef>
          </c:val>
          <c:extLst>
            <c:ext xmlns:c16="http://schemas.microsoft.com/office/drawing/2014/chart" uri="{C3380CC4-5D6E-409C-BE32-E72D297353CC}">
              <c16:uniqueId val="{00000000-7261-484F-B787-8FF5ECA33C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61-484F-B787-8FF5ECA33C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7261-484F-B787-8FF5ECA33C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61-484F-B787-8FF5ECA33C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1260</c:v>
                </c:pt>
                <c:pt idx="3">
                  <c:v>1136</c:v>
                </c:pt>
                <c:pt idx="6">
                  <c:v>1138</c:v>
                </c:pt>
                <c:pt idx="9">
                  <c:v>1152</c:v>
                </c:pt>
                <c:pt idx="12">
                  <c:v>1157</c:v>
                </c:pt>
              </c:numCache>
            </c:numRef>
          </c:val>
          <c:extLst>
            <c:ext xmlns:c16="http://schemas.microsoft.com/office/drawing/2014/chart" uri="{C3380CC4-5D6E-409C-BE32-E72D297353CC}">
              <c16:uniqueId val="{00000004-7261-484F-B787-8FF5ECA33C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61-484F-B787-8FF5ECA33C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61-484F-B787-8FF5ECA33C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7696</c:v>
                </c:pt>
                <c:pt idx="3">
                  <c:v>7372</c:v>
                </c:pt>
                <c:pt idx="6">
                  <c:v>7324</c:v>
                </c:pt>
                <c:pt idx="9">
                  <c:v>7285</c:v>
                </c:pt>
                <c:pt idx="12">
                  <c:v>7393</c:v>
                </c:pt>
              </c:numCache>
            </c:numRef>
          </c:val>
          <c:extLst>
            <c:ext xmlns:c16="http://schemas.microsoft.com/office/drawing/2014/chart" uri="{C3380CC4-5D6E-409C-BE32-E72D297353CC}">
              <c16:uniqueId val="{00000007-7261-484F-B787-8FF5ECA33C04}"/>
            </c:ext>
          </c:extLst>
        </c:ser>
        <c:dLbls>
          <c:showLegendKey val="0"/>
          <c:showVal val="0"/>
          <c:showCatName val="0"/>
          <c:showSerName val="0"/>
          <c:showPercent val="0"/>
          <c:showBubbleSize val="0"/>
        </c:dLbls>
        <c:gapWidth val="100"/>
        <c:overlap val="100"/>
        <c:axId val="-1925952192"/>
        <c:axId val="-1925948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1812</c:v>
                </c:pt>
                <c:pt idx="2">
                  <c:v>#N/A</c:v>
                </c:pt>
                <c:pt idx="3">
                  <c:v>#N/A</c:v>
                </c:pt>
                <c:pt idx="4">
                  <c:v>1507</c:v>
                </c:pt>
                <c:pt idx="5">
                  <c:v>#N/A</c:v>
                </c:pt>
                <c:pt idx="6">
                  <c:v>#N/A</c:v>
                </c:pt>
                <c:pt idx="7">
                  <c:v>1806</c:v>
                </c:pt>
                <c:pt idx="8">
                  <c:v>#N/A</c:v>
                </c:pt>
                <c:pt idx="9">
                  <c:v>#N/A</c:v>
                </c:pt>
                <c:pt idx="10">
                  <c:v>2051</c:v>
                </c:pt>
                <c:pt idx="11">
                  <c:v>#N/A</c:v>
                </c:pt>
                <c:pt idx="12">
                  <c:v>#N/A</c:v>
                </c:pt>
                <c:pt idx="13">
                  <c:v>2421</c:v>
                </c:pt>
                <c:pt idx="14">
                  <c:v>#N/A</c:v>
                </c:pt>
              </c:numCache>
            </c:numRef>
          </c:val>
          <c:smooth val="0"/>
          <c:extLst>
            <c:ext xmlns:c16="http://schemas.microsoft.com/office/drawing/2014/chart" uri="{C3380CC4-5D6E-409C-BE32-E72D297353CC}">
              <c16:uniqueId val="{00000008-7261-484F-B787-8FF5ECA33C04}"/>
            </c:ext>
          </c:extLst>
        </c:ser>
        <c:dLbls>
          <c:showLegendKey val="0"/>
          <c:showVal val="0"/>
          <c:showCatName val="0"/>
          <c:showSerName val="0"/>
          <c:showPercent val="0"/>
          <c:showBubbleSize val="0"/>
        </c:dLbls>
        <c:marker val="1"/>
        <c:smooth val="0"/>
        <c:axId val="-1925952192"/>
        <c:axId val="-1925948384"/>
      </c:lineChart>
      <c:catAx>
        <c:axId val="-19259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5948384"/>
        <c:crosses val="autoZero"/>
        <c:auto val="1"/>
        <c:lblAlgn val="ctr"/>
        <c:lblOffset val="100"/>
        <c:tickLblSkip val="1"/>
        <c:tickMarkSkip val="1"/>
        <c:noMultiLvlLbl val="0"/>
      </c:catAx>
      <c:valAx>
        <c:axId val="-192594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595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65508</c:v>
                </c:pt>
                <c:pt idx="5">
                  <c:v>64878</c:v>
                </c:pt>
                <c:pt idx="8">
                  <c:v>62500</c:v>
                </c:pt>
                <c:pt idx="11">
                  <c:v>59365</c:v>
                </c:pt>
                <c:pt idx="14">
                  <c:v>56144</c:v>
                </c:pt>
              </c:numCache>
            </c:numRef>
          </c:val>
          <c:extLst>
            <c:ext xmlns:c16="http://schemas.microsoft.com/office/drawing/2014/chart" uri="{C3380CC4-5D6E-409C-BE32-E72D297353CC}">
              <c16:uniqueId val="{00000000-DA56-4632-83A7-BFBBF32E89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7344</c:v>
                </c:pt>
                <c:pt idx="5">
                  <c:v>7308</c:v>
                </c:pt>
                <c:pt idx="8">
                  <c:v>7605</c:v>
                </c:pt>
                <c:pt idx="11">
                  <c:v>8162</c:v>
                </c:pt>
                <c:pt idx="14">
                  <c:v>8445</c:v>
                </c:pt>
              </c:numCache>
            </c:numRef>
          </c:val>
          <c:extLst>
            <c:ext xmlns:c16="http://schemas.microsoft.com/office/drawing/2014/chart" uri="{C3380CC4-5D6E-409C-BE32-E72D297353CC}">
              <c16:uniqueId val="{00000001-DA56-4632-83A7-BFBBF32E89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40030</c:v>
                </c:pt>
                <c:pt idx="5">
                  <c:v>44380</c:v>
                </c:pt>
                <c:pt idx="8">
                  <c:v>52554</c:v>
                </c:pt>
                <c:pt idx="11">
                  <c:v>58265</c:v>
                </c:pt>
                <c:pt idx="14">
                  <c:v>65484</c:v>
                </c:pt>
              </c:numCache>
            </c:numRef>
          </c:val>
          <c:extLst>
            <c:ext xmlns:c16="http://schemas.microsoft.com/office/drawing/2014/chart" uri="{C3380CC4-5D6E-409C-BE32-E72D297353CC}">
              <c16:uniqueId val="{00000002-DA56-4632-83A7-BFBBF32E89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6-4632-83A7-BFBBF32E89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6-4632-83A7-BFBBF32E89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56-4632-83A7-BFBBF32E89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10421</c:v>
                </c:pt>
                <c:pt idx="3">
                  <c:v>10328</c:v>
                </c:pt>
                <c:pt idx="6">
                  <c:v>10021</c:v>
                </c:pt>
                <c:pt idx="9">
                  <c:v>9737</c:v>
                </c:pt>
                <c:pt idx="12">
                  <c:v>10223</c:v>
                </c:pt>
              </c:numCache>
            </c:numRef>
          </c:val>
          <c:extLst>
            <c:ext xmlns:c16="http://schemas.microsoft.com/office/drawing/2014/chart" uri="{C3380CC4-5D6E-409C-BE32-E72D297353CC}">
              <c16:uniqueId val="{00000006-DA56-4632-83A7-BFBBF32E89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A56-4632-83A7-BFBBF32E89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13941</c:v>
                </c:pt>
                <c:pt idx="3">
                  <c:v>14285</c:v>
                </c:pt>
                <c:pt idx="6">
                  <c:v>15551</c:v>
                </c:pt>
                <c:pt idx="9">
                  <c:v>14555</c:v>
                </c:pt>
                <c:pt idx="12">
                  <c:v>15005</c:v>
                </c:pt>
              </c:numCache>
            </c:numRef>
          </c:val>
          <c:extLst>
            <c:ext xmlns:c16="http://schemas.microsoft.com/office/drawing/2014/chart" uri="{C3380CC4-5D6E-409C-BE32-E72D297353CC}">
              <c16:uniqueId val="{00000008-DA56-4632-83A7-BFBBF32E89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56-4632-83A7-BFBBF32E89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71334</c:v>
                </c:pt>
                <c:pt idx="3">
                  <c:v>70501</c:v>
                </c:pt>
                <c:pt idx="6">
                  <c:v>69348</c:v>
                </c:pt>
                <c:pt idx="9">
                  <c:v>68279</c:v>
                </c:pt>
                <c:pt idx="12">
                  <c:v>64978</c:v>
                </c:pt>
              </c:numCache>
            </c:numRef>
          </c:val>
          <c:extLst>
            <c:ext xmlns:c16="http://schemas.microsoft.com/office/drawing/2014/chart" uri="{C3380CC4-5D6E-409C-BE32-E72D297353CC}">
              <c16:uniqueId val="{0000000A-DA56-4632-83A7-BFBBF32E89F6}"/>
            </c:ext>
          </c:extLst>
        </c:ser>
        <c:dLbls>
          <c:showLegendKey val="0"/>
          <c:showVal val="0"/>
          <c:showCatName val="0"/>
          <c:showSerName val="0"/>
          <c:showPercent val="0"/>
          <c:showBubbleSize val="0"/>
        </c:dLbls>
        <c:gapWidth val="100"/>
        <c:overlap val="100"/>
        <c:axId val="-1925961984"/>
        <c:axId val="-1925961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56-4632-83A7-BFBBF32E89F6}"/>
            </c:ext>
          </c:extLst>
        </c:ser>
        <c:dLbls>
          <c:showLegendKey val="0"/>
          <c:showVal val="0"/>
          <c:showCatName val="0"/>
          <c:showSerName val="0"/>
          <c:showPercent val="0"/>
          <c:showBubbleSize val="0"/>
        </c:dLbls>
        <c:marker val="1"/>
        <c:smooth val="0"/>
        <c:axId val="-1925961984"/>
        <c:axId val="-1925961440"/>
      </c:lineChart>
      <c:catAx>
        <c:axId val="-192596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5961440"/>
        <c:crosses val="autoZero"/>
        <c:auto val="1"/>
        <c:lblAlgn val="ctr"/>
        <c:lblOffset val="100"/>
        <c:tickLblSkip val="1"/>
        <c:tickMarkSkip val="1"/>
        <c:noMultiLvlLbl val="0"/>
      </c:catAx>
      <c:valAx>
        <c:axId val="-192596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596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4398</c:v>
                </c:pt>
                <c:pt idx="1">
                  <c:v>5204</c:v>
                </c:pt>
                <c:pt idx="2">
                  <c:v>6721</c:v>
                </c:pt>
              </c:numCache>
            </c:numRef>
          </c:val>
          <c:extLst>
            <c:ext xmlns:c16="http://schemas.microsoft.com/office/drawing/2014/chart" uri="{C3380CC4-5D6E-409C-BE32-E72D297353CC}">
              <c16:uniqueId val="{00000000-9917-4E30-AC0A-CC89E16398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6858</c:v>
                </c:pt>
                <c:pt idx="1">
                  <c:v>6857</c:v>
                </c:pt>
                <c:pt idx="2">
                  <c:v>7042</c:v>
                </c:pt>
              </c:numCache>
            </c:numRef>
          </c:val>
          <c:extLst>
            <c:ext xmlns:c16="http://schemas.microsoft.com/office/drawing/2014/chart" uri="{C3380CC4-5D6E-409C-BE32-E72D297353CC}">
              <c16:uniqueId val="{00000001-9917-4E30-AC0A-CC89E16398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40184</c:v>
                </c:pt>
                <c:pt idx="1">
                  <c:v>44125</c:v>
                </c:pt>
                <c:pt idx="2">
                  <c:v>44864</c:v>
                </c:pt>
              </c:numCache>
            </c:numRef>
          </c:val>
          <c:extLst>
            <c:ext xmlns:c16="http://schemas.microsoft.com/office/drawing/2014/chart" uri="{C3380CC4-5D6E-409C-BE32-E72D297353CC}">
              <c16:uniqueId val="{00000002-9917-4E30-AC0A-CC89E163985E}"/>
            </c:ext>
          </c:extLst>
        </c:ser>
        <c:dLbls>
          <c:showLegendKey val="0"/>
          <c:showVal val="0"/>
          <c:showCatName val="0"/>
          <c:showSerName val="0"/>
          <c:showPercent val="0"/>
          <c:showBubbleSize val="0"/>
        </c:dLbls>
        <c:gapWidth val="120"/>
        <c:overlap val="100"/>
        <c:axId val="-1925958176"/>
        <c:axId val="-214603968"/>
      </c:barChart>
      <c:catAx>
        <c:axId val="-192595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4603968"/>
        <c:crosses val="autoZero"/>
        <c:auto val="1"/>
        <c:lblAlgn val="ctr"/>
        <c:lblOffset val="100"/>
        <c:tickLblSkip val="1"/>
        <c:tickMarkSkip val="1"/>
        <c:noMultiLvlLbl val="0"/>
      </c:catAx>
      <c:valAx>
        <c:axId val="-214603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2595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161,515
159,296
653.36
133,140,300
129,988,378
1,544,906
42,146,965
64,977,976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ポイントで、類似団体内では平均値となっている。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要因は、法人事業税交付金及び地方消費税交付金の減によるものであるが、好調なふるさと納税等により、自主財源比率は増加している。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企業立地の促進による新たな税収の確保に取り組むとともに、基金繰入や起債発行に頼らずに、経常的な歳入の範囲内で歳出予算を編成する「歳入先行型の予算編成（予算の枠配分）」を徹底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25400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7226300"/>
          <a:ext cx="0" cy="579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111777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64787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43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92710</xdr:rowOff>
    </xdr:from>
    <xdr:to>
      <xdr:col>15</xdr:col>
      <xdr:colOff>133350</xdr:colOff>
      <xdr:row>44</xdr:row>
      <xdr:rowOff>22860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109237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33037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経常経費充当一般財源及び経常一般財源ともに増加したものの、扶助費や物件費の増加額が分母を上回ったことから、経常収支比率は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財政の硬直状態が続く中、経常経費の削減に向けた取組はもとより、市税をはじめとする自主財源の確保に努める必要がある。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2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32586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6066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114300</xdr:rowOff>
    </xdr:from>
    <xdr:to>
      <xdr:col>19</xdr:col>
      <xdr:colOff>184150</xdr:colOff>
      <xdr:row>63</xdr:row>
      <xdr:rowOff>44450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66</xdr:row>
      <xdr:rowOff>130810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36066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130810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982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109237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人口１人当たりの人件費・物件費の決算額は、前年度に比べて</a:t>
          </a:r>
          <a:r>
            <a:rPr kumimoji="1" lang="en-US" altLang="ja-JP" sz="1300">
              <a:latin typeface="ＭＳ Ｐゴシック" panose="020B0600070205080204" pitchFamily="50" charset="-128"/>
              <a:ea typeface="ＭＳ Ｐゴシック" panose="020B0600070205080204" pitchFamily="50" charset="-128"/>
            </a:rPr>
            <a:t>33,497</a:t>
          </a:r>
          <a:r>
            <a:rPr kumimoji="1" lang="ja-JP" altLang="en-US" sz="1300">
              <a:latin typeface="ＭＳ Ｐゴシック" panose="020B0600070205080204" pitchFamily="50" charset="-128"/>
              <a:ea typeface="ＭＳ Ｐゴシック" panose="020B0600070205080204" pitchFamily="50" charset="-128"/>
            </a:rPr>
            <a:t>円の増となった。主な要因は、ふるさと納税が好調であるが故の委託経費の増や、物価高騰対策関連事業の実施による増であるが、今後、維持補修費については、施設の老朽化に伴い増加が予想されることから、公共施設等総合管理計画に基づく公共施設の適正配置に取り組むことにより、コスト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120104</xdr:rowOff>
    </xdr:from>
    <xdr:to>
      <xdr:col>23</xdr:col>
      <xdr:colOff>133350</xdr:colOff>
      <xdr:row>89</xdr:row>
      <xdr:rowOff>40746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7554"/>
          <a:ext cx="0" cy="1292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12823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40746</xdr:rowOff>
    </xdr:from>
    <xdr:to>
      <xdr:col>24</xdr:col>
      <xdr:colOff>12700</xdr:colOff>
      <xdr:row>89</xdr:row>
      <xdr:rowOff>40746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35031</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5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120104</xdr:rowOff>
    </xdr:from>
    <xdr:to>
      <xdr:col>24</xdr:col>
      <xdr:colOff>12700</xdr:colOff>
      <xdr:row>81</xdr:row>
      <xdr:rowOff>120104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98222</xdr:rowOff>
    </xdr:from>
    <xdr:to>
      <xdr:col>23</xdr:col>
      <xdr:colOff>133350</xdr:colOff>
      <xdr:row>89</xdr:row>
      <xdr:rowOff>40746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185822"/>
          <a:ext cx="8382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33262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3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16735</xdr:rowOff>
    </xdr:from>
    <xdr:to>
      <xdr:col>23</xdr:col>
      <xdr:colOff>184150</xdr:colOff>
      <xdr:row>84</xdr:row>
      <xdr:rowOff>118335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1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163526</xdr:rowOff>
    </xdr:from>
    <xdr:to>
      <xdr:col>19</xdr:col>
      <xdr:colOff>133350</xdr:colOff>
      <xdr:row>88</xdr:row>
      <xdr:rowOff>98222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36776"/>
          <a:ext cx="889000" cy="4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11401</xdr:rowOff>
    </xdr:from>
    <xdr:to>
      <xdr:col>19</xdr:col>
      <xdr:colOff>184150</xdr:colOff>
      <xdr:row>84</xdr:row>
      <xdr:rowOff>113001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1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123178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2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91384</xdr:rowOff>
    </xdr:from>
    <xdr:to>
      <xdr:col>15</xdr:col>
      <xdr:colOff>82550</xdr:colOff>
      <xdr:row>85</xdr:row>
      <xdr:rowOff>163526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93184"/>
          <a:ext cx="889000" cy="24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169143</xdr:rowOff>
    </xdr:from>
    <xdr:to>
      <xdr:col>15</xdr:col>
      <xdr:colOff>133350</xdr:colOff>
      <xdr:row>83</xdr:row>
      <xdr:rowOff>99293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109470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97839</xdr:rowOff>
    </xdr:from>
    <xdr:to>
      <xdr:col>11</xdr:col>
      <xdr:colOff>31750</xdr:colOff>
      <xdr:row>84</xdr:row>
      <xdr:rowOff>91384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28189"/>
          <a:ext cx="889000" cy="16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62026</xdr:rowOff>
    </xdr:from>
    <xdr:to>
      <xdr:col>11</xdr:col>
      <xdr:colOff>82550</xdr:colOff>
      <xdr:row>81</xdr:row>
      <xdr:rowOff>163626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2353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120507</xdr:rowOff>
    </xdr:from>
    <xdr:to>
      <xdr:col>7</xdr:col>
      <xdr:colOff>31750</xdr:colOff>
      <xdr:row>81</xdr:row>
      <xdr:rowOff>50657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3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60834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0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161396</xdr:rowOff>
    </xdr:from>
    <xdr:to>
      <xdr:col>23</xdr:col>
      <xdr:colOff>184150</xdr:colOff>
      <xdr:row>89</xdr:row>
      <xdr:rowOff>91546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2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57273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14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47422</xdr:rowOff>
    </xdr:from>
    <xdr:to>
      <xdr:col>19</xdr:col>
      <xdr:colOff>184150</xdr:colOff>
      <xdr:row>88</xdr:row>
      <xdr:rowOff>149022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1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133799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22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112726</xdr:rowOff>
    </xdr:from>
    <xdr:to>
      <xdr:col>15</xdr:col>
      <xdr:colOff>133350</xdr:colOff>
      <xdr:row>86</xdr:row>
      <xdr:rowOff>42876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8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27653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7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40584</xdr:rowOff>
    </xdr:from>
    <xdr:to>
      <xdr:col>11</xdr:col>
      <xdr:colOff>82550</xdr:colOff>
      <xdr:row>84</xdr:row>
      <xdr:rowOff>142184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126961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2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47039</xdr:rowOff>
    </xdr:from>
    <xdr:to>
      <xdr:col>7</xdr:col>
      <xdr:colOff>31750</xdr:colOff>
      <xdr:row>83</xdr:row>
      <xdr:rowOff>148639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133416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6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類似団体平均よりも高い指数ではあるが、適正な給与体系を維持している。</a:t>
          </a:r>
        </a:p>
        <a:p>
          <a:r>
            <a:rPr kumimoji="1" lang="ja-JP" altLang="en-US" sz="1300">
              <a:latin typeface="ＭＳ Ｐゴシック" panose="020B0600070205080204" pitchFamily="50" charset="-128"/>
              <a:ea typeface="ＭＳ Ｐゴシック" panose="020B0600070205080204" pitchFamily="50" charset="-128"/>
            </a:rPr>
            <a:t>　引き続き、給与体系の適正化に努める。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225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2254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104321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89</xdr:row>
      <xdr:rowOff>104321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89</xdr:row>
      <xdr:rowOff>53521</xdr:rowOff>
    </xdr:from>
    <xdr:to>
      <xdr:col>68</xdr:col>
      <xdr:colOff>203200</xdr:colOff>
      <xdr:row>89</xdr:row>
      <xdr:rowOff>155121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165298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165298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職員数が減少しているものの、人口減少もあり、依然として類似団体平均を上回っている状況である。要因としては、民間委託の推進等を行ってはいるが、合併に伴い、市の面積が比較的広大であることから、支所・出張所を多く設置しなくてはならないことが挙げられ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次行財政改革大綱に掲げる定員適正化を目指して、更なる事務事業の見直し・縮小、事務処理の効率化・適正化に取り組む。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6773</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465223"/>
          <a:ext cx="0" cy="900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93150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20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6773</xdr:rowOff>
    </xdr:from>
    <xdr:to>
      <xdr:col>81</xdr:col>
      <xdr:colOff>133350</xdr:colOff>
      <xdr:row>61</xdr:row>
      <xdr:rowOff>6773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46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2117</xdr:rowOff>
    </xdr:from>
    <xdr:to>
      <xdr:col>81</xdr:col>
      <xdr:colOff>44450</xdr:colOff>
      <xdr:row>66</xdr:row>
      <xdr:rowOff>50377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3178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112200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4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95673</xdr:rowOff>
    </xdr:from>
    <xdr:to>
      <xdr:col>81</xdr:col>
      <xdr:colOff>95250</xdr:colOff>
      <xdr:row>64</xdr:row>
      <xdr:rowOff>25823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157480</xdr:rowOff>
    </xdr:from>
    <xdr:to>
      <xdr:col>77</xdr:col>
      <xdr:colOff>44450</xdr:colOff>
      <xdr:row>66</xdr:row>
      <xdr:rowOff>2117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30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39370</xdr:rowOff>
    </xdr:from>
    <xdr:to>
      <xdr:col>77</xdr:col>
      <xdr:colOff>95250</xdr:colOff>
      <xdr:row>63</xdr:row>
      <xdr:rowOff>140970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151147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117263</xdr:rowOff>
    </xdr:from>
    <xdr:to>
      <xdr:col>72</xdr:col>
      <xdr:colOff>203200</xdr:colOff>
      <xdr:row>65</xdr:row>
      <xdr:rowOff>157480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26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146473</xdr:rowOff>
    </xdr:from>
    <xdr:to>
      <xdr:col>73</xdr:col>
      <xdr:colOff>44450</xdr:colOff>
      <xdr:row>63</xdr:row>
      <xdr:rowOff>76623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86800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77046</xdr:rowOff>
    </xdr:from>
    <xdr:to>
      <xdr:col>68</xdr:col>
      <xdr:colOff>152400</xdr:colOff>
      <xdr:row>65</xdr:row>
      <xdr:rowOff>117263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2212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52070</xdr:rowOff>
    </xdr:from>
    <xdr:to>
      <xdr:col>68</xdr:col>
      <xdr:colOff>203200</xdr:colOff>
      <xdr:row>58</xdr:row>
      <xdr:rowOff>153670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35983</xdr:rowOff>
    </xdr:from>
    <xdr:to>
      <xdr:col>64</xdr:col>
      <xdr:colOff>152400</xdr:colOff>
      <xdr:row>58</xdr:row>
      <xdr:rowOff>137583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147760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171027</xdr:rowOff>
    </xdr:from>
    <xdr:to>
      <xdr:col>81</xdr:col>
      <xdr:colOff>95250</xdr:colOff>
      <xdr:row>66</xdr:row>
      <xdr:rowOff>101177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66904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21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122767</xdr:rowOff>
    </xdr:from>
    <xdr:to>
      <xdr:col>77</xdr:col>
      <xdr:colOff>95250</xdr:colOff>
      <xdr:row>66</xdr:row>
      <xdr:rowOff>52917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37694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106680</xdr:rowOff>
    </xdr:from>
    <xdr:to>
      <xdr:col>73</xdr:col>
      <xdr:colOff>44450</xdr:colOff>
      <xdr:row>66</xdr:row>
      <xdr:rowOff>36830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21607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66463</xdr:rowOff>
    </xdr:from>
    <xdr:to>
      <xdr:col>68</xdr:col>
      <xdr:colOff>203200</xdr:colOff>
      <xdr:row>65</xdr:row>
      <xdr:rowOff>168063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152840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26246</xdr:rowOff>
    </xdr:from>
    <xdr:to>
      <xdr:col>64</xdr:col>
      <xdr:colOff>152400</xdr:colOff>
      <xdr:row>65</xdr:row>
      <xdr:rowOff>127846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112623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実質公債費比率は、臨時財政対策債発行可能額の減等に伴い、前年度から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今後の投資的事業においては、国庫支出金等の特定財源の確保により、計画的な新規発行市債の抑制を図り、健全な財政運営に努める。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40</xdr:row>
      <xdr:rowOff>6350</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864350"/>
          <a:ext cx="0" cy="1005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92727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40</xdr:row>
      <xdr:rowOff>6350</xdr:rowOff>
    </xdr:from>
    <xdr:to>
      <xdr:col>81</xdr:col>
      <xdr:colOff>133350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8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40</xdr:row>
      <xdr:rowOff>6350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42617"/>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67327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27517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27517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148167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426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35</xdr:row>
      <xdr:rowOff>169333</xdr:rowOff>
    </xdr:from>
    <xdr:to>
      <xdr:col>68</xdr:col>
      <xdr:colOff>203200</xdr:colOff>
      <xdr:row>36</xdr:row>
      <xdr:rowOff>99483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17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109660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78317</xdr:rowOff>
    </xdr:from>
    <xdr:to>
      <xdr:col>64</xdr:col>
      <xdr:colOff>152400</xdr:colOff>
      <xdr:row>37</xdr:row>
      <xdr:rowOff>8467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18644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48277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63094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将来負担比率は、前年度と同様に算出されていない。地方債の現在高の減により、将来負担額が減となり、分子の値がマイナスとなった。</a:t>
          </a:r>
        </a:p>
        <a:p>
          <a:r>
            <a:rPr kumimoji="1" lang="ja-JP" altLang="en-US" sz="1300">
              <a:latin typeface="ＭＳ Ｐゴシック" panose="020B0600070205080204" pitchFamily="50" charset="-128"/>
              <a:ea typeface="ＭＳ Ｐゴシック" panose="020B0600070205080204" pitchFamily="50" charset="-128"/>
            </a:rPr>
            <a:t>　今後も、計画的な地方債の現在高の削減に取り組むことにより、健全な財政運営に努める。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23586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167113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6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23586</xdr:rowOff>
    </xdr:from>
    <xdr:to>
      <xdr:col>81</xdr:col>
      <xdr:colOff>133350</xdr:colOff>
      <xdr:row>22</xdr:row>
      <xdr:rowOff>23586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9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11249</xdr:rowOff>
    </xdr:from>
    <xdr:to>
      <xdr:col>73</xdr:col>
      <xdr:colOff>44450</xdr:colOff>
      <xdr:row>15</xdr:row>
      <xdr:rowOff>112849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123026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25944</xdr:rowOff>
    </xdr:from>
    <xdr:to>
      <xdr:col>68</xdr:col>
      <xdr:colOff>203200</xdr:colOff>
      <xdr:row>16</xdr:row>
      <xdr:rowOff>127544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6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137721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3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37193</xdr:rowOff>
    </xdr:from>
    <xdr:to>
      <xdr:col>64</xdr:col>
      <xdr:colOff>152400</xdr:colOff>
      <xdr:row>17</xdr:row>
      <xdr:rowOff>138793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148970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2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161,515
159,296
653.36
133,140,300
129,988,378
1,544,906
42,146,965
64,977,976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を上回っている状況であるが、市の面積が比較的広大であることから、支所・出張所を多く設置し、職員（会計年度任用職員を含む。）を配置しなくてはならない状況にあ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次行財政改革大綱に掲げる定員適正化を目指して、更なる事務事業の見直し・縮小、事務処理の効率化・適正化に取り組む。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801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41</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70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08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41</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8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41</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2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114300</xdr:rowOff>
    </xdr:from>
    <xdr:to>
      <xdr:col>11</xdr:col>
      <xdr:colOff>60325</xdr:colOff>
      <xdr:row>38</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今後も公共施設の整備に伴う新たな指定管理料の発生など、物件費の増加が予想されるために、引き続き、歳出予算の精査などにより、物件費の圧縮に努める。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20</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20</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804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18</xdr:row>
      <xdr:rowOff>94343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12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18</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212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2721</xdr:rowOff>
    </xdr:from>
    <xdr:to>
      <xdr:col>74</xdr:col>
      <xdr:colOff>31750</xdr:colOff>
      <xdr:row>15</xdr:row>
      <xdr:rowOff>104321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20</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804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157843</xdr:rowOff>
    </xdr:from>
    <xdr:to>
      <xdr:col>69</xdr:col>
      <xdr:colOff>142875</xdr:colOff>
      <xdr:row>21</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58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125186</xdr:rowOff>
    </xdr:from>
    <xdr:to>
      <xdr:col>65</xdr:col>
      <xdr:colOff>53975</xdr:colOff>
      <xdr:row>21</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55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166007</xdr:rowOff>
    </xdr:from>
    <xdr:to>
      <xdr:col>65</xdr:col>
      <xdr:colOff>53975</xdr:colOff>
      <xdr:row>20</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9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扶助費は、前年度同率となっており、類似団体平均を上回っている状況である。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要因は</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、物価高騰関連対策や施設型給付費（認定こども園）、障害福祉サービス給付費に要する経費の増である。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今後も扶助費の増加が見込まれることから、各種審査の適正化、単独扶助費の見直し等を行い、適正化に努める。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04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60</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41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33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60</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33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施設の老朽化に伴い、今後も維持補修費の増加が予想されることから、公共施設等総合管理計画に基づき、施設の適正配置等に努める。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69850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3281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69850</xdr:rowOff>
    </xdr:from>
    <xdr:to>
      <xdr:col>82</xdr:col>
      <xdr:colOff>196850</xdr:colOff>
      <xdr:row>54</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99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2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165100</xdr:rowOff>
    </xdr:from>
    <xdr:to>
      <xdr:col>69</xdr:col>
      <xdr:colOff>92075</xdr:colOff>
      <xdr:row>60</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8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19050</xdr:rowOff>
    </xdr:from>
    <xdr:to>
      <xdr:col>82</xdr:col>
      <xdr:colOff>158750</xdr:colOff>
      <xdr:row>60</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1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114300</xdr:rowOff>
    </xdr:from>
    <xdr:to>
      <xdr:col>69</xdr:col>
      <xdr:colOff>142875</xdr:colOff>
      <xdr:row>60</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市町村合併により加入していた一部事務組合が解散したため、一部事務組合負担金等が減少し、一部事務組合の解散以降は、類似団体平均を下回る状況である。</a:t>
          </a:r>
        </a:p>
        <a:p>
          <a:r>
            <a:rPr kumimoji="1" lang="ja-JP" altLang="en-US" sz="1300">
              <a:latin typeface="ＭＳ Ｐゴシック" panose="020B0600070205080204" pitchFamily="50" charset="-128"/>
              <a:ea typeface="ＭＳ Ｐゴシック" panose="020B0600070205080204" pitchFamily="50" charset="-128"/>
            </a:rPr>
            <a:t>　今後も、補助金の見直し等を通じて、適正な状態を維持する。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08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107950</xdr:rowOff>
    </xdr:from>
    <xdr:to>
      <xdr:col>82</xdr:col>
      <xdr:colOff>107950</xdr:colOff>
      <xdr:row>33</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594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107950</xdr:rowOff>
    </xdr:from>
    <xdr:to>
      <xdr:col>78</xdr:col>
      <xdr:colOff>69850</xdr:colOff>
      <xdr:row>32</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59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152400</xdr:rowOff>
    </xdr:from>
    <xdr:to>
      <xdr:col>78</xdr:col>
      <xdr:colOff>120650</xdr:colOff>
      <xdr:row>38</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67327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107950</xdr:rowOff>
    </xdr:from>
    <xdr:to>
      <xdr:col>73</xdr:col>
      <xdr:colOff>180975</xdr:colOff>
      <xdr:row>32</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59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165100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40</xdr:row>
      <xdr:rowOff>57150</xdr:rowOff>
    </xdr:from>
    <xdr:to>
      <xdr:col>69</xdr:col>
      <xdr:colOff>142875</xdr:colOff>
      <xdr:row>40</xdr:row>
      <xdr:rowOff>158750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143527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0</xdr:rowOff>
    </xdr:from>
    <xdr:to>
      <xdr:col>82</xdr:col>
      <xdr:colOff>158750</xdr:colOff>
      <xdr:row>33</xdr:row>
      <xdr:rowOff>101600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80027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57150</xdr:rowOff>
    </xdr:from>
    <xdr:to>
      <xdr:col>78</xdr:col>
      <xdr:colOff>120650</xdr:colOff>
      <xdr:row>32</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168927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31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57150</xdr:rowOff>
    </xdr:from>
    <xdr:to>
      <xdr:col>74</xdr:col>
      <xdr:colOff>31750</xdr:colOff>
      <xdr:row>32</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31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76200</xdr:rowOff>
    </xdr:from>
    <xdr:to>
      <xdr:col>69</xdr:col>
      <xdr:colOff>142875</xdr:colOff>
      <xdr:row>33</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公債費は昨年度と同じ</a:t>
          </a:r>
          <a:r>
            <a:rPr kumimoji="1" lang="en-US" altLang="ja-JP" sz="1300">
              <a:solidFill>
                <a:schemeClr val="tx1"/>
              </a:solidFill>
              <a:latin typeface="ＭＳ Ｐゴシック" panose="020B0600070205080204" pitchFamily="50" charset="-128"/>
              <a:ea typeface="ＭＳ Ｐゴシック" panose="020B0600070205080204" pitchFamily="50" charset="-128"/>
            </a:rPr>
            <a:t>17.1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ポイントで、類似団体平均を下回っている。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引き続き、繰上償還及び投資事業の適正化を図り、計画的な地方債管理に努める。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76</xdr:row>
      <xdr:rowOff>127000</xdr:rowOff>
    </xdr:from>
    <xdr:to>
      <xdr:col>24</xdr:col>
      <xdr:colOff>25400</xdr:colOff>
      <xdr:row>79</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3157200"/>
          <a:ext cx="0" cy="525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138430</xdr:rowOff>
    </xdr:from>
    <xdr:to>
      <xdr:col>24</xdr:col>
      <xdr:colOff>114300</xdr:colOff>
      <xdr:row>79</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76</xdr:row>
      <xdr:rowOff>127000</xdr:rowOff>
    </xdr:from>
    <xdr:to>
      <xdr:col>24</xdr:col>
      <xdr:colOff>114300</xdr:colOff>
      <xdr:row>76</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15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94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92711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343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156211</xdr:rowOff>
    </xdr:from>
    <xdr:to>
      <xdr:col>20</xdr:col>
      <xdr:colOff>38100</xdr:colOff>
      <xdr:row>78</xdr:row>
      <xdr:rowOff>86361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78</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343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79</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72</xdr:row>
      <xdr:rowOff>121920</xdr:rowOff>
    </xdr:from>
    <xdr:to>
      <xdr:col>11</xdr:col>
      <xdr:colOff>60325</xdr:colOff>
      <xdr:row>73</xdr:row>
      <xdr:rowOff>52070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4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41910</xdr:rowOff>
    </xdr:from>
    <xdr:to>
      <xdr:col>6</xdr:col>
      <xdr:colOff>171450</xdr:colOff>
      <xdr:row>73</xdr:row>
      <xdr:rowOff>143510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55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公債費以外の経費全体としては、前年度から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公債費以外の事務事業の見直し・縮小、事務処理の効率化・適正化により経費を圧縮していくことが、今後の財政健全化への課題だと考える。また、公共施設等総合管理計画に基づいた公共施設の質的・量的な適正化を図っていくとともに、引き続き、計画的な地方債管理に努めることにより、健全な財政運営を推進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165100</xdr:rowOff>
    </xdr:from>
    <xdr:to>
      <xdr:col>82</xdr:col>
      <xdr:colOff>107950</xdr:colOff>
      <xdr:row>80</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809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80027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165100</xdr:rowOff>
    </xdr:from>
    <xdr:to>
      <xdr:col>82</xdr:col>
      <xdr:colOff>196850</xdr:colOff>
      <xdr:row>73</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80</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671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79</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429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79</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429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57150</xdr:rowOff>
    </xdr:from>
    <xdr:to>
      <xdr:col>74</xdr:col>
      <xdr:colOff>31750</xdr:colOff>
      <xdr:row>74</xdr:row>
      <xdr:rowOff>158750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168927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127000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1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76200</xdr:rowOff>
    </xdr:from>
    <xdr:to>
      <xdr:col>69</xdr:col>
      <xdr:colOff>142875</xdr:colOff>
      <xdr:row>81</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38100</xdr:rowOff>
    </xdr:from>
    <xdr:to>
      <xdr:col>82</xdr:col>
      <xdr:colOff>158750</xdr:colOff>
      <xdr:row>80</xdr:row>
      <xdr:rowOff>139700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118127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16527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35577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144336</xdr:rowOff>
    </xdr:from>
    <xdr:to>
      <xdr:col>29</xdr:col>
      <xdr:colOff>127000</xdr:colOff>
      <xdr:row>14</xdr:row>
      <xdr:rowOff>84233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77911"/>
          <a:ext cx="0" cy="4542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14</xdr:row>
      <xdr:rowOff>56310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250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14</xdr:row>
      <xdr:rowOff>84233</xdr:rowOff>
    </xdr:from>
    <xdr:to>
      <xdr:col>30</xdr:col>
      <xdr:colOff>25400</xdr:colOff>
      <xdr:row>14</xdr:row>
      <xdr:rowOff>84233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532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59263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144336</xdr:rowOff>
    </xdr:from>
    <xdr:to>
      <xdr:col>30</xdr:col>
      <xdr:colOff>25400</xdr:colOff>
      <xdr:row>11</xdr:row>
      <xdr:rowOff>144336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779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144336</xdr:rowOff>
    </xdr:from>
    <xdr:to>
      <xdr:col>29</xdr:col>
      <xdr:colOff>127000</xdr:colOff>
      <xdr:row>12</xdr:row>
      <xdr:rowOff>100139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077911"/>
          <a:ext cx="647700" cy="127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166387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271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22860</xdr:rowOff>
    </xdr:from>
    <xdr:to>
      <xdr:col>29</xdr:col>
      <xdr:colOff>177800</xdr:colOff>
      <xdr:row>13</xdr:row>
      <xdr:rowOff>124460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299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317</xdr:rowOff>
    </xdr:from>
    <xdr:to>
      <xdr:col>26</xdr:col>
      <xdr:colOff>50800</xdr:colOff>
      <xdr:row>12</xdr:row>
      <xdr:rowOff>100139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105342"/>
          <a:ext cx="698500" cy="9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54483</xdr:rowOff>
    </xdr:from>
    <xdr:to>
      <xdr:col>26</xdr:col>
      <xdr:colOff>101600</xdr:colOff>
      <xdr:row>14</xdr:row>
      <xdr:rowOff>156083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0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140860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8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317</xdr:rowOff>
    </xdr:from>
    <xdr:to>
      <xdr:col>22</xdr:col>
      <xdr:colOff>114300</xdr:colOff>
      <xdr:row>13</xdr:row>
      <xdr:rowOff>25178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105342"/>
          <a:ext cx="698500" cy="19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74295</xdr:rowOff>
    </xdr:from>
    <xdr:to>
      <xdr:col>22</xdr:col>
      <xdr:colOff>165100</xdr:colOff>
      <xdr:row>15</xdr:row>
      <xdr:rowOff>4445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22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160672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25178</xdr:rowOff>
    </xdr:from>
    <xdr:to>
      <xdr:col>18</xdr:col>
      <xdr:colOff>177800</xdr:colOff>
      <xdr:row>15</xdr:row>
      <xdr:rowOff>47942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301653"/>
          <a:ext cx="698500" cy="36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1429</xdr:rowOff>
    </xdr:from>
    <xdr:to>
      <xdr:col>19</xdr:col>
      <xdr:colOff>38100</xdr:colOff>
      <xdr:row>19</xdr:row>
      <xdr:rowOff>103029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306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87806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3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109442</xdr:rowOff>
    </xdr:from>
    <xdr:to>
      <xdr:col>15</xdr:col>
      <xdr:colOff>101600</xdr:colOff>
      <xdr:row>20</xdr:row>
      <xdr:rowOff>39592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4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50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93536</xdr:rowOff>
    </xdr:from>
    <xdr:to>
      <xdr:col>29</xdr:col>
      <xdr:colOff>177800</xdr:colOff>
      <xdr:row>12</xdr:row>
      <xdr:rowOff>23686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27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40213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49339</xdr:rowOff>
    </xdr:from>
    <xdr:to>
      <xdr:col>26</xdr:col>
      <xdr:colOff>101600</xdr:colOff>
      <xdr:row>12</xdr:row>
      <xdr:rowOff>150939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15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161116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9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120967</xdr:rowOff>
    </xdr:from>
    <xdr:to>
      <xdr:col>22</xdr:col>
      <xdr:colOff>165100</xdr:colOff>
      <xdr:row>12</xdr:row>
      <xdr:rowOff>51117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05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61294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82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145828</xdr:rowOff>
    </xdr:from>
    <xdr:to>
      <xdr:col>19</xdr:col>
      <xdr:colOff>38100</xdr:colOff>
      <xdr:row>13</xdr:row>
      <xdr:rowOff>75978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25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86155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01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168592</xdr:rowOff>
    </xdr:from>
    <xdr:to>
      <xdr:col>15</xdr:col>
      <xdr:colOff>101600</xdr:colOff>
      <xdr:row>15</xdr:row>
      <xdr:rowOff>98742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61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108919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8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211582</xdr:rowOff>
    </xdr:from>
    <xdr:to>
      <xdr:col>29</xdr:col>
      <xdr:colOff>127000</xdr:colOff>
      <xdr:row>35</xdr:row>
      <xdr:rowOff>21299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136132"/>
          <a:ext cx="0" cy="4955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35</xdr:row>
      <xdr:rowOff>31476</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664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21299</xdr:rowOff>
    </xdr:from>
    <xdr:to>
      <xdr:col>30</xdr:col>
      <xdr:colOff>25400</xdr:colOff>
      <xdr:row>35</xdr:row>
      <xdr:rowOff>21299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631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126509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7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211582</xdr:rowOff>
    </xdr:from>
    <xdr:to>
      <xdr:col>30</xdr:col>
      <xdr:colOff>25400</xdr:colOff>
      <xdr:row>33</xdr:row>
      <xdr:rowOff>211582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1361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21299</xdr:rowOff>
    </xdr:from>
    <xdr:to>
      <xdr:col>29</xdr:col>
      <xdr:colOff>127000</xdr:colOff>
      <xdr:row>35</xdr:row>
      <xdr:rowOff>271453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6631649"/>
          <a:ext cx="647700" cy="25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277349</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20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89372</xdr:rowOff>
    </xdr:from>
    <xdr:to>
      <xdr:col>29</xdr:col>
      <xdr:colOff>177800</xdr:colOff>
      <xdr:row>34</xdr:row>
      <xdr:rowOff>190972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6356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271453</xdr:rowOff>
    </xdr:from>
    <xdr:to>
      <xdr:col>26</xdr:col>
      <xdr:colOff>50800</xdr:colOff>
      <xdr:row>36</xdr:row>
      <xdr:rowOff>102072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6881803"/>
          <a:ext cx="698500" cy="173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259842</xdr:rowOff>
    </xdr:from>
    <xdr:to>
      <xdr:col>26</xdr:col>
      <xdr:colOff>101600</xdr:colOff>
      <xdr:row>35</xdr:row>
      <xdr:rowOff>18542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652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28719</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296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102072</xdr:rowOff>
    </xdr:from>
    <xdr:to>
      <xdr:col>22</xdr:col>
      <xdr:colOff>114300</xdr:colOff>
      <xdr:row>37</xdr:row>
      <xdr:rowOff>136579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055322"/>
          <a:ext cx="698500" cy="205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333103</xdr:rowOff>
    </xdr:from>
    <xdr:to>
      <xdr:col>22</xdr:col>
      <xdr:colOff>165100</xdr:colOff>
      <xdr:row>35</xdr:row>
      <xdr:rowOff>91803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6600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101980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36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111324</xdr:rowOff>
    </xdr:from>
    <xdr:to>
      <xdr:col>18</xdr:col>
      <xdr:colOff>177800</xdr:colOff>
      <xdr:row>37</xdr:row>
      <xdr:rowOff>136579</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7064574"/>
          <a:ext cx="698500" cy="19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192895</xdr:rowOff>
    </xdr:from>
    <xdr:to>
      <xdr:col>19</xdr:col>
      <xdr:colOff>38100</xdr:colOff>
      <xdr:row>37</xdr:row>
      <xdr:rowOff>294495</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317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279272</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740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174280</xdr:rowOff>
    </xdr:from>
    <xdr:to>
      <xdr:col>15</xdr:col>
      <xdr:colOff>101600</xdr:colOff>
      <xdr:row>37</xdr:row>
      <xdr:rowOff>275880</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298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260657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73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313399</xdr:rowOff>
    </xdr:from>
    <xdr:to>
      <xdr:col>29</xdr:col>
      <xdr:colOff>177800</xdr:colOff>
      <xdr:row>35</xdr:row>
      <xdr:rowOff>72099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658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221976</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648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220653</xdr:rowOff>
    </xdr:from>
    <xdr:to>
      <xdr:col>26</xdr:col>
      <xdr:colOff>101600</xdr:colOff>
      <xdr:row>35</xdr:row>
      <xdr:rowOff>322253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6831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307030</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6917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51272</xdr:rowOff>
    </xdr:from>
    <xdr:to>
      <xdr:col>22</xdr:col>
      <xdr:colOff>165100</xdr:colOff>
      <xdr:row>36</xdr:row>
      <xdr:rowOff>152872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00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137649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09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85779</xdr:rowOff>
    </xdr:from>
    <xdr:to>
      <xdr:col>19</xdr:col>
      <xdr:colOff>38100</xdr:colOff>
      <xdr:row>37</xdr:row>
      <xdr:rowOff>187379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21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26106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697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60524</xdr:rowOff>
    </xdr:from>
    <xdr:to>
      <xdr:col>15</xdr:col>
      <xdr:colOff>101600</xdr:colOff>
      <xdr:row>36</xdr:row>
      <xdr:rowOff>162124</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01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172301</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678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161,515
159,296
653.36
133,140,300
129,988,378
1,544,906
42,146,965
64,977,976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50957</xdr:rowOff>
    </xdr:from>
    <xdr:to>
      <xdr:col>24</xdr:col>
      <xdr:colOff>62865</xdr:colOff>
      <xdr:row>36</xdr:row>
      <xdr:rowOff>163383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37357"/>
          <a:ext cx="1270" cy="79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167210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163383</xdr:rowOff>
    </xdr:from>
    <xdr:to>
      <xdr:col>24</xdr:col>
      <xdr:colOff>152400</xdr:colOff>
      <xdr:row>36</xdr:row>
      <xdr:rowOff>163383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3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169084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50957</xdr:rowOff>
    </xdr:from>
    <xdr:to>
      <xdr:col>24</xdr:col>
      <xdr:colOff>152400</xdr:colOff>
      <xdr:row>32</xdr:row>
      <xdr:rowOff>50957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3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104724</xdr:rowOff>
    </xdr:from>
    <xdr:to>
      <xdr:col>24</xdr:col>
      <xdr:colOff>63500</xdr:colOff>
      <xdr:row>32</xdr:row>
      <xdr:rowOff>50957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419674"/>
          <a:ext cx="838200" cy="1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4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33990</xdr:rowOff>
    </xdr:from>
    <xdr:to>
      <xdr:col>24</xdr:col>
      <xdr:colOff>114300</xdr:colOff>
      <xdr:row>34</xdr:row>
      <xdr:rowOff>135590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6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43185</xdr:rowOff>
    </xdr:from>
    <xdr:to>
      <xdr:col>19</xdr:col>
      <xdr:colOff>177800</xdr:colOff>
      <xdr:row>31</xdr:row>
      <xdr:rowOff>104724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358135"/>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149799</xdr:rowOff>
    </xdr:from>
    <xdr:to>
      <xdr:col>20</xdr:col>
      <xdr:colOff>38100</xdr:colOff>
      <xdr:row>34</xdr:row>
      <xdr:rowOff>79949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0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71076</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90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43185</xdr:rowOff>
    </xdr:from>
    <xdr:to>
      <xdr:col>15</xdr:col>
      <xdr:colOff>50800</xdr:colOff>
      <xdr:row>32</xdr:row>
      <xdr:rowOff>50135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58135"/>
          <a:ext cx="889000" cy="17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163743</xdr:rowOff>
    </xdr:from>
    <xdr:to>
      <xdr:col>15</xdr:col>
      <xdr:colOff>101600</xdr:colOff>
      <xdr:row>34</xdr:row>
      <xdr:rowOff>93893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85020</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50135</xdr:rowOff>
    </xdr:from>
    <xdr:to>
      <xdr:col>10</xdr:col>
      <xdr:colOff>114300</xdr:colOff>
      <xdr:row>34</xdr:row>
      <xdr:rowOff>110759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36535"/>
          <a:ext cx="889000" cy="4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386</xdr:rowOff>
    </xdr:from>
    <xdr:to>
      <xdr:col>10</xdr:col>
      <xdr:colOff>165100</xdr:colOff>
      <xdr:row>36</xdr:row>
      <xdr:rowOff>101986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93113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141432</xdr:rowOff>
    </xdr:from>
    <xdr:to>
      <xdr:col>6</xdr:col>
      <xdr:colOff>38100</xdr:colOff>
      <xdr:row>37</xdr:row>
      <xdr:rowOff>71582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62709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157</xdr:rowOff>
    </xdr:from>
    <xdr:to>
      <xdr:col>24</xdr:col>
      <xdr:colOff>114300</xdr:colOff>
      <xdr:row>32</xdr:row>
      <xdr:rowOff>101757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124634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53924</xdr:rowOff>
    </xdr:from>
    <xdr:to>
      <xdr:col>20</xdr:col>
      <xdr:colOff>38100</xdr:colOff>
      <xdr:row>31</xdr:row>
      <xdr:rowOff>155524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601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1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163835</xdr:rowOff>
    </xdr:from>
    <xdr:to>
      <xdr:col>15</xdr:col>
      <xdr:colOff>101600</xdr:colOff>
      <xdr:row>31</xdr:row>
      <xdr:rowOff>93985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110512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0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170785</xdr:rowOff>
    </xdr:from>
    <xdr:to>
      <xdr:col>10</xdr:col>
      <xdr:colOff>165100</xdr:colOff>
      <xdr:row>32</xdr:row>
      <xdr:rowOff>100935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117462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26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59959</xdr:rowOff>
    </xdr:from>
    <xdr:to>
      <xdr:col>6</xdr:col>
      <xdr:colOff>38100</xdr:colOff>
      <xdr:row>34</xdr:row>
      <xdr:rowOff>161559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101736</xdr:rowOff>
    </xdr:from>
    <xdr:to>
      <xdr:col>24</xdr:col>
      <xdr:colOff>62865</xdr:colOff>
      <xdr:row>58</xdr:row>
      <xdr:rowOff>153073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74236"/>
          <a:ext cx="1270" cy="1422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156900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153073</xdr:rowOff>
    </xdr:from>
    <xdr:to>
      <xdr:col>24</xdr:col>
      <xdr:colOff>152400</xdr:colOff>
      <xdr:row>58</xdr:row>
      <xdr:rowOff>153073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48413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101736</xdr:rowOff>
    </xdr:from>
    <xdr:to>
      <xdr:col>24</xdr:col>
      <xdr:colOff>152400</xdr:colOff>
      <xdr:row>50</xdr:row>
      <xdr:rowOff>101736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7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101736</xdr:rowOff>
    </xdr:from>
    <xdr:to>
      <xdr:col>24</xdr:col>
      <xdr:colOff>63500</xdr:colOff>
      <xdr:row>51</xdr:row>
      <xdr:rowOff>50350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674236"/>
          <a:ext cx="838200" cy="1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94400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2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115973</xdr:rowOff>
    </xdr:from>
    <xdr:to>
      <xdr:col>24</xdr:col>
      <xdr:colOff>114300</xdr:colOff>
      <xdr:row>56</xdr:row>
      <xdr:rowOff>46123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50350</xdr:rowOff>
    </xdr:from>
    <xdr:to>
      <xdr:col>19</xdr:col>
      <xdr:colOff>177800</xdr:colOff>
      <xdr:row>54</xdr:row>
      <xdr:rowOff>91792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794300"/>
          <a:ext cx="889000" cy="55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132546</xdr:rowOff>
    </xdr:from>
    <xdr:to>
      <xdr:col>20</xdr:col>
      <xdr:colOff>38100</xdr:colOff>
      <xdr:row>56</xdr:row>
      <xdr:rowOff>62696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6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53823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91792</xdr:rowOff>
    </xdr:from>
    <xdr:to>
      <xdr:col>15</xdr:col>
      <xdr:colOff>50800</xdr:colOff>
      <xdr:row>56</xdr:row>
      <xdr:rowOff>7373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50092"/>
          <a:ext cx="889000" cy="25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171327</xdr:rowOff>
    </xdr:from>
    <xdr:to>
      <xdr:col>15</xdr:col>
      <xdr:colOff>101600</xdr:colOff>
      <xdr:row>57</xdr:row>
      <xdr:rowOff>101477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7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92604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7373</xdr:rowOff>
    </xdr:from>
    <xdr:to>
      <xdr:col>10</xdr:col>
      <xdr:colOff>114300</xdr:colOff>
      <xdr:row>56</xdr:row>
      <xdr:rowOff>59690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08573"/>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15732</xdr:rowOff>
    </xdr:from>
    <xdr:to>
      <xdr:col>10</xdr:col>
      <xdr:colOff>165100</xdr:colOff>
      <xdr:row>58</xdr:row>
      <xdr:rowOff>117332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5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108459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5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75805</xdr:rowOff>
    </xdr:from>
    <xdr:to>
      <xdr:col>6</xdr:col>
      <xdr:colOff>38100</xdr:colOff>
      <xdr:row>59</xdr:row>
      <xdr:rowOff>5955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1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168532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50936</xdr:rowOff>
    </xdr:from>
    <xdr:to>
      <xdr:col>24</xdr:col>
      <xdr:colOff>114300</xdr:colOff>
      <xdr:row>50</xdr:row>
      <xdr:rowOff>152536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3963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57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171000</xdr:rowOff>
    </xdr:from>
    <xdr:to>
      <xdr:col>20</xdr:col>
      <xdr:colOff>38100</xdr:colOff>
      <xdr:row>51</xdr:row>
      <xdr:rowOff>101150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7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117677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51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40992</xdr:rowOff>
    </xdr:from>
    <xdr:to>
      <xdr:col>15</xdr:col>
      <xdr:colOff>101600</xdr:colOff>
      <xdr:row>54</xdr:row>
      <xdr:rowOff>142592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9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159119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0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128023</xdr:rowOff>
    </xdr:from>
    <xdr:to>
      <xdr:col>10</xdr:col>
      <xdr:colOff>165100</xdr:colOff>
      <xdr:row>56</xdr:row>
      <xdr:rowOff>58173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74700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8890</xdr:rowOff>
    </xdr:from>
    <xdr:to>
      <xdr:col>6</xdr:col>
      <xdr:colOff>38100</xdr:colOff>
      <xdr:row>56</xdr:row>
      <xdr:rowOff>110490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127017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38299</xdr:rowOff>
    </xdr:from>
    <xdr:ext cx="46717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106063</xdr:rowOff>
    </xdr:from>
    <xdr:to>
      <xdr:col>24</xdr:col>
      <xdr:colOff>62865</xdr:colOff>
      <xdr:row>77</xdr:row>
      <xdr:rowOff>139373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07563"/>
          <a:ext cx="1270" cy="123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143200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34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139373</xdr:rowOff>
    </xdr:from>
    <xdr:to>
      <xdr:col>24</xdr:col>
      <xdr:colOff>152400</xdr:colOff>
      <xdr:row>77</xdr:row>
      <xdr:rowOff>139373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3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52740</xdr:rowOff>
    </xdr:from>
    <xdr:ext cx="469744"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8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106063</xdr:rowOff>
    </xdr:from>
    <xdr:to>
      <xdr:col>24</xdr:col>
      <xdr:colOff>152400</xdr:colOff>
      <xdr:row>70</xdr:row>
      <xdr:rowOff>106063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0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139373</xdr:rowOff>
    </xdr:from>
    <xdr:to>
      <xdr:col>24</xdr:col>
      <xdr:colOff>63500</xdr:colOff>
      <xdr:row>78</xdr:row>
      <xdr:rowOff>81897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41023"/>
          <a:ext cx="8382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116022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2631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93145</xdr:rowOff>
    </xdr:from>
    <xdr:to>
      <xdr:col>24</xdr:col>
      <xdr:colOff>114300</xdr:colOff>
      <xdr:row>75</xdr:row>
      <xdr:rowOff>23295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27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49893</xdr:rowOff>
    </xdr:from>
    <xdr:to>
      <xdr:col>19</xdr:col>
      <xdr:colOff>177800</xdr:colOff>
      <xdr:row>78</xdr:row>
      <xdr:rowOff>81897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2299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70</xdr:row>
      <xdr:rowOff>76164</xdr:rowOff>
    </xdr:from>
    <xdr:to>
      <xdr:col>20</xdr:col>
      <xdr:colOff>38100</xdr:colOff>
      <xdr:row>71</xdr:row>
      <xdr:rowOff>6314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20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22841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185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49893</xdr:rowOff>
    </xdr:from>
    <xdr:to>
      <xdr:col>15</xdr:col>
      <xdr:colOff>50800</xdr:colOff>
      <xdr:row>78</xdr:row>
      <xdr:rowOff>120106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2299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70</xdr:row>
      <xdr:rowOff>165970</xdr:rowOff>
    </xdr:from>
    <xdr:to>
      <xdr:col>15</xdr:col>
      <xdr:colOff>101600</xdr:colOff>
      <xdr:row>71</xdr:row>
      <xdr:rowOff>96120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216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112647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194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120106</xdr:rowOff>
    </xdr:from>
    <xdr:to>
      <xdr:col>10</xdr:col>
      <xdr:colOff>114300</xdr:colOff>
      <xdr:row>79</xdr:row>
      <xdr:rowOff>91694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93206"/>
          <a:ext cx="889000" cy="1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146377</xdr:rowOff>
    </xdr:from>
    <xdr:to>
      <xdr:col>10</xdr:col>
      <xdr:colOff>165100</xdr:colOff>
      <xdr:row>77</xdr:row>
      <xdr:rowOff>76527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93053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295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129068</xdr:rowOff>
    </xdr:from>
    <xdr:to>
      <xdr:col>6</xdr:col>
      <xdr:colOff>38100</xdr:colOff>
      <xdr:row>79</xdr:row>
      <xdr:rowOff>59218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5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75745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7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88573</xdr:rowOff>
    </xdr:from>
    <xdr:to>
      <xdr:col>24</xdr:col>
      <xdr:colOff>114300</xdr:colOff>
      <xdr:row>78</xdr:row>
      <xdr:rowOff>18723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3500</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0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31097</xdr:rowOff>
    </xdr:from>
    <xdr:to>
      <xdr:col>20</xdr:col>
      <xdr:colOff>38100</xdr:colOff>
      <xdr:row>78</xdr:row>
      <xdr:rowOff>132697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123824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4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170543</xdr:rowOff>
    </xdr:from>
    <xdr:to>
      <xdr:col>15</xdr:col>
      <xdr:colOff>101600</xdr:colOff>
      <xdr:row>78</xdr:row>
      <xdr:rowOff>100693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91820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6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69306</xdr:rowOff>
    </xdr:from>
    <xdr:to>
      <xdr:col>10</xdr:col>
      <xdr:colOff>165100</xdr:colOff>
      <xdr:row>78</xdr:row>
      <xdr:rowOff>170906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162033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40894</xdr:rowOff>
    </xdr:from>
    <xdr:to>
      <xdr:col>6</xdr:col>
      <xdr:colOff>38100</xdr:colOff>
      <xdr:row>79</xdr:row>
      <xdr:rowOff>142494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133621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7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106621</xdr:rowOff>
    </xdr:from>
    <xdr:to>
      <xdr:col>24</xdr:col>
      <xdr:colOff>62865</xdr:colOff>
      <xdr:row>92</xdr:row>
      <xdr:rowOff>62021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708571"/>
          <a:ext cx="1270" cy="12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91398</xdr:rowOff>
    </xdr:from>
    <xdr:ext cx="599010"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5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62021</xdr:rowOff>
    </xdr:from>
    <xdr:to>
      <xdr:col>24</xdr:col>
      <xdr:colOff>152400</xdr:colOff>
      <xdr:row>92</xdr:row>
      <xdr:rowOff>62021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83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53298</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8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106621</xdr:rowOff>
    </xdr:from>
    <xdr:to>
      <xdr:col>24</xdr:col>
      <xdr:colOff>152400</xdr:colOff>
      <xdr:row>91</xdr:row>
      <xdr:rowOff>106621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70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106621</xdr:rowOff>
    </xdr:from>
    <xdr:to>
      <xdr:col>24</xdr:col>
      <xdr:colOff>63500</xdr:colOff>
      <xdr:row>94</xdr:row>
      <xdr:rowOff>2037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708571"/>
          <a:ext cx="838200" cy="4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135848</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57377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120972</xdr:rowOff>
    </xdr:from>
    <xdr:to>
      <xdr:col>24</xdr:col>
      <xdr:colOff>114300</xdr:colOff>
      <xdr:row>92</xdr:row>
      <xdr:rowOff>51122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572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84150</xdr:rowOff>
    </xdr:from>
    <xdr:to>
      <xdr:col>19</xdr:col>
      <xdr:colOff>177800</xdr:colOff>
      <xdr:row>94</xdr:row>
      <xdr:rowOff>2037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686100"/>
          <a:ext cx="889000" cy="4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106570</xdr:rowOff>
    </xdr:from>
    <xdr:to>
      <xdr:col>20</xdr:col>
      <xdr:colOff>38100</xdr:colOff>
      <xdr:row>94</xdr:row>
      <xdr:rowOff>36720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5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53247</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82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84150</xdr:rowOff>
    </xdr:from>
    <xdr:to>
      <xdr:col>15</xdr:col>
      <xdr:colOff>50800</xdr:colOff>
      <xdr:row>96</xdr:row>
      <xdr:rowOff>13674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686100"/>
          <a:ext cx="889000" cy="78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131807</xdr:rowOff>
    </xdr:from>
    <xdr:to>
      <xdr:col>15</xdr:col>
      <xdr:colOff>101600</xdr:colOff>
      <xdr:row>92</xdr:row>
      <xdr:rowOff>61957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573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53084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582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13674</xdr:rowOff>
    </xdr:from>
    <xdr:to>
      <xdr:col>10</xdr:col>
      <xdr:colOff>114300</xdr:colOff>
      <xdr:row>96</xdr:row>
      <xdr:rowOff>143061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72874"/>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70247</xdr:rowOff>
    </xdr:from>
    <xdr:to>
      <xdr:col>10</xdr:col>
      <xdr:colOff>165100</xdr:colOff>
      <xdr:row>98</xdr:row>
      <xdr:rowOff>397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0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162974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79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3130</xdr:rowOff>
    </xdr:from>
    <xdr:to>
      <xdr:col>6</xdr:col>
      <xdr:colOff>38100</xdr:colOff>
      <xdr:row>98</xdr:row>
      <xdr:rowOff>104730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8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95857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8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55821</xdr:rowOff>
    </xdr:from>
    <xdr:to>
      <xdr:col>24</xdr:col>
      <xdr:colOff>114300</xdr:colOff>
      <xdr:row>91</xdr:row>
      <xdr:rowOff>157421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6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8848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1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122687</xdr:rowOff>
    </xdr:from>
    <xdr:to>
      <xdr:col>20</xdr:col>
      <xdr:colOff>38100</xdr:colOff>
      <xdr:row>94</xdr:row>
      <xdr:rowOff>52837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43964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6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33350</xdr:rowOff>
    </xdr:from>
    <xdr:to>
      <xdr:col>15</xdr:col>
      <xdr:colOff>101600</xdr:colOff>
      <xdr:row>91</xdr:row>
      <xdr:rowOff>134950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6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151477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41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134324</xdr:rowOff>
    </xdr:from>
    <xdr:to>
      <xdr:col>10</xdr:col>
      <xdr:colOff>165100</xdr:colOff>
      <xdr:row>96</xdr:row>
      <xdr:rowOff>64474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81001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9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92261</xdr:rowOff>
    </xdr:from>
    <xdr:to>
      <xdr:col>6</xdr:col>
      <xdr:colOff>38100</xdr:colOff>
      <xdr:row>97</xdr:row>
      <xdr:rowOff>22411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38938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3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154445</xdr:rowOff>
    </xdr:from>
    <xdr:to>
      <xdr:col>54</xdr:col>
      <xdr:colOff>189865</xdr:colOff>
      <xdr:row>38</xdr:row>
      <xdr:rowOff>66192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326645"/>
          <a:ext cx="1270" cy="25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70019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66192</xdr:rowOff>
    </xdr:from>
    <xdr:to>
      <xdr:col>55</xdr:col>
      <xdr:colOff>88900</xdr:colOff>
      <xdr:row>38</xdr:row>
      <xdr:rowOff>66192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101122</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61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154445</xdr:rowOff>
    </xdr:from>
    <xdr:to>
      <xdr:col>55</xdr:col>
      <xdr:colOff>88900</xdr:colOff>
      <xdr:row>36</xdr:row>
      <xdr:rowOff>154445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32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66192</xdr:rowOff>
    </xdr:from>
    <xdr:to>
      <xdr:col>55</xdr:col>
      <xdr:colOff>0</xdr:colOff>
      <xdr:row>38</xdr:row>
      <xdr:rowOff>84849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81292"/>
          <a:ext cx="8382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56672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2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23546</xdr:rowOff>
    </xdr:from>
    <xdr:to>
      <xdr:col>55</xdr:col>
      <xdr:colOff>50800</xdr:colOff>
      <xdr:row>37</xdr:row>
      <xdr:rowOff>125146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6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147333</xdr:rowOff>
    </xdr:from>
    <xdr:to>
      <xdr:col>50</xdr:col>
      <xdr:colOff>114300</xdr:colOff>
      <xdr:row>38</xdr:row>
      <xdr:rowOff>84849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90983"/>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148323</xdr:rowOff>
    </xdr:from>
    <xdr:to>
      <xdr:col>50</xdr:col>
      <xdr:colOff>165100</xdr:colOff>
      <xdr:row>37</xdr:row>
      <xdr:rowOff>78473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2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95000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9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166218</xdr:rowOff>
    </xdr:from>
    <xdr:to>
      <xdr:col>45</xdr:col>
      <xdr:colOff>177800</xdr:colOff>
      <xdr:row>37</xdr:row>
      <xdr:rowOff>147333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38268"/>
          <a:ext cx="889000" cy="13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164998</xdr:rowOff>
    </xdr:from>
    <xdr:to>
      <xdr:col>46</xdr:col>
      <xdr:colOff>38100</xdr:colOff>
      <xdr:row>37</xdr:row>
      <xdr:rowOff>95148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111675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166218</xdr:rowOff>
    </xdr:from>
    <xdr:to>
      <xdr:col>41</xdr:col>
      <xdr:colOff>50800</xdr:colOff>
      <xdr:row>39</xdr:row>
      <xdr:rowOff>101016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38268"/>
          <a:ext cx="889000" cy="164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81966</xdr:rowOff>
    </xdr:from>
    <xdr:to>
      <xdr:col>41</xdr:col>
      <xdr:colOff>101600</xdr:colOff>
      <xdr:row>30</xdr:row>
      <xdr:rowOff>12116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05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28643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48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161074</xdr:rowOff>
    </xdr:from>
    <xdr:to>
      <xdr:col>36</xdr:col>
      <xdr:colOff>165100</xdr:colOff>
      <xdr:row>38</xdr:row>
      <xdr:rowOff>91224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0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107751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15392</xdr:rowOff>
    </xdr:from>
    <xdr:to>
      <xdr:col>55</xdr:col>
      <xdr:colOff>50800</xdr:colOff>
      <xdr:row>38</xdr:row>
      <xdr:rowOff>116992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5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101769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34049</xdr:rowOff>
    </xdr:from>
    <xdr:to>
      <xdr:col>50</xdr:col>
      <xdr:colOff>165100</xdr:colOff>
      <xdr:row>38</xdr:row>
      <xdr:rowOff>135649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126776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96533</xdr:rowOff>
    </xdr:from>
    <xdr:to>
      <xdr:col>46</xdr:col>
      <xdr:colOff>38100</xdr:colOff>
      <xdr:row>38</xdr:row>
      <xdr:rowOff>26683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17810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115418</xdr:rowOff>
    </xdr:from>
    <xdr:to>
      <xdr:col>41</xdr:col>
      <xdr:colOff>101600</xdr:colOff>
      <xdr:row>30</xdr:row>
      <xdr:rowOff>45568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0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36695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18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50216</xdr:rowOff>
    </xdr:from>
    <xdr:to>
      <xdr:col>36</xdr:col>
      <xdr:colOff>165100</xdr:colOff>
      <xdr:row>39</xdr:row>
      <xdr:rowOff>151816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7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142943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82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130625</xdr:rowOff>
    </xdr:from>
    <xdr:to>
      <xdr:col>54</xdr:col>
      <xdr:colOff>189865</xdr:colOff>
      <xdr:row>58</xdr:row>
      <xdr:rowOff>143129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046025"/>
          <a:ext cx="1270" cy="104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146956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143129</xdr:rowOff>
    </xdr:from>
    <xdr:to>
      <xdr:col>55</xdr:col>
      <xdr:colOff>88900</xdr:colOff>
      <xdr:row>58</xdr:row>
      <xdr:rowOff>143129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77302</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8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130625</xdr:rowOff>
    </xdr:from>
    <xdr:to>
      <xdr:col>55</xdr:col>
      <xdr:colOff>88900</xdr:colOff>
      <xdr:row>52</xdr:row>
      <xdr:rowOff>130625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04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159428</xdr:rowOff>
    </xdr:from>
    <xdr:to>
      <xdr:col>55</xdr:col>
      <xdr:colOff>0</xdr:colOff>
      <xdr:row>52</xdr:row>
      <xdr:rowOff>130625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731928"/>
          <a:ext cx="838200" cy="3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34980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56553</xdr:rowOff>
    </xdr:from>
    <xdr:to>
      <xdr:col>55</xdr:col>
      <xdr:colOff>50800</xdr:colOff>
      <xdr:row>56</xdr:row>
      <xdr:rowOff>158153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159428</xdr:rowOff>
    </xdr:from>
    <xdr:to>
      <xdr:col>50</xdr:col>
      <xdr:colOff>114300</xdr:colOff>
      <xdr:row>53</xdr:row>
      <xdr:rowOff>163840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731928"/>
          <a:ext cx="889000" cy="5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17966</xdr:rowOff>
    </xdr:from>
    <xdr:to>
      <xdr:col>50</xdr:col>
      <xdr:colOff>165100</xdr:colOff>
      <xdr:row>56</xdr:row>
      <xdr:rowOff>119566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1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110693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1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163840</xdr:rowOff>
    </xdr:from>
    <xdr:to>
      <xdr:col>45</xdr:col>
      <xdr:colOff>177800</xdr:colOff>
      <xdr:row>54</xdr:row>
      <xdr:rowOff>34041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50690"/>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29373</xdr:rowOff>
    </xdr:from>
    <xdr:to>
      <xdr:col>46</xdr:col>
      <xdr:colOff>38100</xdr:colOff>
      <xdr:row>56</xdr:row>
      <xdr:rowOff>130973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122100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2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21171</xdr:rowOff>
    </xdr:from>
    <xdr:to>
      <xdr:col>41</xdr:col>
      <xdr:colOff>50800</xdr:colOff>
      <xdr:row>54</xdr:row>
      <xdr:rowOff>34041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108021"/>
          <a:ext cx="889000" cy="18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22652</xdr:rowOff>
    </xdr:from>
    <xdr:to>
      <xdr:col>41</xdr:col>
      <xdr:colOff>101600</xdr:colOff>
      <xdr:row>58</xdr:row>
      <xdr:rowOff>124252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6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115379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100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7907</xdr:rowOff>
    </xdr:from>
    <xdr:to>
      <xdr:col>36</xdr:col>
      <xdr:colOff>165100</xdr:colOff>
      <xdr:row>57</xdr:row>
      <xdr:rowOff>109507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100634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79825</xdr:rowOff>
    </xdr:from>
    <xdr:to>
      <xdr:col>55</xdr:col>
      <xdr:colOff>50800</xdr:colOff>
      <xdr:row>53</xdr:row>
      <xdr:rowOff>9975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9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32852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9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108628</xdr:rowOff>
    </xdr:from>
    <xdr:to>
      <xdr:col>50</xdr:col>
      <xdr:colOff>165100</xdr:colOff>
      <xdr:row>51</xdr:row>
      <xdr:rowOff>38778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6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55305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45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113040</xdr:rowOff>
    </xdr:from>
    <xdr:to>
      <xdr:col>46</xdr:col>
      <xdr:colOff>38100</xdr:colOff>
      <xdr:row>54</xdr:row>
      <xdr:rowOff>43190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59717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9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154691</xdr:rowOff>
    </xdr:from>
    <xdr:to>
      <xdr:col>41</xdr:col>
      <xdr:colOff>101600</xdr:colOff>
      <xdr:row>54</xdr:row>
      <xdr:rowOff>84841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101368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0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141821</xdr:rowOff>
    </xdr:from>
    <xdr:to>
      <xdr:col>36</xdr:col>
      <xdr:colOff>165100</xdr:colOff>
      <xdr:row>53</xdr:row>
      <xdr:rowOff>71971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88498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8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33538</xdr:rowOff>
    </xdr:from>
    <xdr:to>
      <xdr:col>54</xdr:col>
      <xdr:colOff>189865</xdr:colOff>
      <xdr:row>78</xdr:row>
      <xdr:rowOff>86664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720838"/>
          <a:ext cx="1270" cy="738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90491</xdr:rowOff>
    </xdr:from>
    <xdr:ext cx="469744"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4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86664</xdr:rowOff>
    </xdr:from>
    <xdr:to>
      <xdr:col>55</xdr:col>
      <xdr:colOff>88900</xdr:colOff>
      <xdr:row>78</xdr:row>
      <xdr:rowOff>86664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151665</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49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33538</xdr:rowOff>
    </xdr:from>
    <xdr:to>
      <xdr:col>55</xdr:col>
      <xdr:colOff>88900</xdr:colOff>
      <xdr:row>74</xdr:row>
      <xdr:rowOff>33538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7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25629</xdr:rowOff>
    </xdr:from>
    <xdr:to>
      <xdr:col>55</xdr:col>
      <xdr:colOff>0</xdr:colOff>
      <xdr:row>74</xdr:row>
      <xdr:rowOff>33538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027129"/>
          <a:ext cx="838200" cy="69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113595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972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135168</xdr:rowOff>
    </xdr:from>
    <xdr:to>
      <xdr:col>55</xdr:col>
      <xdr:colOff>50800</xdr:colOff>
      <xdr:row>76</xdr:row>
      <xdr:rowOff>65318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2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25629</xdr:rowOff>
    </xdr:from>
    <xdr:to>
      <xdr:col>50</xdr:col>
      <xdr:colOff>114300</xdr:colOff>
      <xdr:row>74</xdr:row>
      <xdr:rowOff>42728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027129"/>
          <a:ext cx="889000" cy="70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70063</xdr:rowOff>
    </xdr:from>
    <xdr:to>
      <xdr:col>50</xdr:col>
      <xdr:colOff>165100</xdr:colOff>
      <xdr:row>75</xdr:row>
      <xdr:rowOff>213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27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162790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8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42728</xdr:rowOff>
    </xdr:from>
    <xdr:to>
      <xdr:col>45</xdr:col>
      <xdr:colOff>177800</xdr:colOff>
      <xdr:row>77</xdr:row>
      <xdr:rowOff>31480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730028"/>
          <a:ext cx="889000" cy="50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151354</xdr:rowOff>
    </xdr:from>
    <xdr:to>
      <xdr:col>46</xdr:col>
      <xdr:colOff>38100</xdr:colOff>
      <xdr:row>76</xdr:row>
      <xdr:rowOff>81504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01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72631</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15428" y="1310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16530</xdr:rowOff>
    </xdr:from>
    <xdr:to>
      <xdr:col>41</xdr:col>
      <xdr:colOff>50800</xdr:colOff>
      <xdr:row>77</xdr:row>
      <xdr:rowOff>31480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360930"/>
          <a:ext cx="889000" cy="8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71298</xdr:rowOff>
    </xdr:from>
    <xdr:to>
      <xdr:col>41</xdr:col>
      <xdr:colOff>101600</xdr:colOff>
      <xdr:row>78</xdr:row>
      <xdr:rowOff>1448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164025</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26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23887</xdr:rowOff>
    </xdr:from>
    <xdr:to>
      <xdr:col>36</xdr:col>
      <xdr:colOff>165100</xdr:colOff>
      <xdr:row>76</xdr:row>
      <xdr:rowOff>125487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116614</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314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154188</xdr:rowOff>
    </xdr:from>
    <xdr:to>
      <xdr:col>55</xdr:col>
      <xdr:colOff>50800</xdr:colOff>
      <xdr:row>74</xdr:row>
      <xdr:rowOff>84338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6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107215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6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146279</xdr:rowOff>
    </xdr:from>
    <xdr:to>
      <xdr:col>50</xdr:col>
      <xdr:colOff>165100</xdr:colOff>
      <xdr:row>70</xdr:row>
      <xdr:rowOff>76429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19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92956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175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163378</xdr:rowOff>
    </xdr:from>
    <xdr:to>
      <xdr:col>46</xdr:col>
      <xdr:colOff>38100</xdr:colOff>
      <xdr:row>74</xdr:row>
      <xdr:rowOff>93528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6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110055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4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152130</xdr:rowOff>
    </xdr:from>
    <xdr:to>
      <xdr:col>41</xdr:col>
      <xdr:colOff>101600</xdr:colOff>
      <xdr:row>77</xdr:row>
      <xdr:rowOff>82280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98808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29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137180</xdr:rowOff>
    </xdr:from>
    <xdr:to>
      <xdr:col>36</xdr:col>
      <xdr:colOff>165100</xdr:colOff>
      <xdr:row>72</xdr:row>
      <xdr:rowOff>67330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3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83857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08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104632</xdr:rowOff>
    </xdr:from>
    <xdr:to>
      <xdr:col>54</xdr:col>
      <xdr:colOff>189865</xdr:colOff>
      <xdr:row>98</xdr:row>
      <xdr:rowOff>101341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06582"/>
          <a:ext cx="1270" cy="119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105168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101341</xdr:rowOff>
    </xdr:from>
    <xdr:to>
      <xdr:col>55</xdr:col>
      <xdr:colOff>88900</xdr:colOff>
      <xdr:row>98</xdr:row>
      <xdr:rowOff>101341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51309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8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104632</xdr:rowOff>
    </xdr:from>
    <xdr:to>
      <xdr:col>55</xdr:col>
      <xdr:colOff>88900</xdr:colOff>
      <xdr:row>91</xdr:row>
      <xdr:rowOff>104632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0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101935</xdr:rowOff>
    </xdr:from>
    <xdr:to>
      <xdr:col>55</xdr:col>
      <xdr:colOff>0</xdr:colOff>
      <xdr:row>91</xdr:row>
      <xdr:rowOff>104632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703885"/>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149165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65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170738</xdr:rowOff>
    </xdr:from>
    <xdr:to>
      <xdr:col>55</xdr:col>
      <xdr:colOff>50800</xdr:colOff>
      <xdr:row>95</xdr:row>
      <xdr:rowOff>100888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101935</xdr:rowOff>
    </xdr:from>
    <xdr:to>
      <xdr:col>50</xdr:col>
      <xdr:colOff>114300</xdr:colOff>
      <xdr:row>94</xdr:row>
      <xdr:rowOff>31618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703885"/>
          <a:ext cx="889000" cy="4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40894</xdr:rowOff>
    </xdr:from>
    <xdr:to>
      <xdr:col>50</xdr:col>
      <xdr:colOff>165100</xdr:colOff>
      <xdr:row>95</xdr:row>
      <xdr:rowOff>142494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133621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86711</xdr:rowOff>
    </xdr:from>
    <xdr:to>
      <xdr:col>45</xdr:col>
      <xdr:colOff>177800</xdr:colOff>
      <xdr:row>94</xdr:row>
      <xdr:rowOff>31618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517211"/>
          <a:ext cx="889000" cy="63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73813</xdr:rowOff>
    </xdr:from>
    <xdr:to>
      <xdr:col>46</xdr:col>
      <xdr:colOff>38100</xdr:colOff>
      <xdr:row>96</xdr:row>
      <xdr:rowOff>3963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86711</xdr:rowOff>
    </xdr:from>
    <xdr:to>
      <xdr:col>41</xdr:col>
      <xdr:colOff>50800</xdr:colOff>
      <xdr:row>92</xdr:row>
      <xdr:rowOff>113914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5517211"/>
          <a:ext cx="8890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165801</xdr:rowOff>
    </xdr:from>
    <xdr:to>
      <xdr:col>41</xdr:col>
      <xdr:colOff>101600</xdr:colOff>
      <xdr:row>97</xdr:row>
      <xdr:rowOff>95951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87078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21645</xdr:rowOff>
    </xdr:from>
    <xdr:to>
      <xdr:col>36</xdr:col>
      <xdr:colOff>165100</xdr:colOff>
      <xdr:row>97</xdr:row>
      <xdr:rowOff>123245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5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114372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4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53832</xdr:rowOff>
    </xdr:from>
    <xdr:to>
      <xdr:col>55</xdr:col>
      <xdr:colOff>50800</xdr:colOff>
      <xdr:row>91</xdr:row>
      <xdr:rowOff>155432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6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6859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6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51135</xdr:rowOff>
    </xdr:from>
    <xdr:to>
      <xdr:col>50</xdr:col>
      <xdr:colOff>165100</xdr:colOff>
      <xdr:row>91</xdr:row>
      <xdr:rowOff>152735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65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169262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4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152268</xdr:rowOff>
    </xdr:from>
    <xdr:to>
      <xdr:col>46</xdr:col>
      <xdr:colOff>38100</xdr:colOff>
      <xdr:row>94</xdr:row>
      <xdr:rowOff>82418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98945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8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35911</xdr:rowOff>
    </xdr:from>
    <xdr:to>
      <xdr:col>41</xdr:col>
      <xdr:colOff>101600</xdr:colOff>
      <xdr:row>90</xdr:row>
      <xdr:rowOff>137511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4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154038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2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63114</xdr:rowOff>
    </xdr:from>
    <xdr:to>
      <xdr:col>36</xdr:col>
      <xdr:colOff>165100</xdr:colOff>
      <xdr:row>92</xdr:row>
      <xdr:rowOff>164714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8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9791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6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92456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7406"/>
          <a:ext cx="1269"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39133</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92456</xdr:rowOff>
    </xdr:from>
    <xdr:to>
      <xdr:col>86</xdr:col>
      <xdr:colOff>25400</xdr:colOff>
      <xdr:row>31</xdr:row>
      <xdr:rowOff>92456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50165</xdr:rowOff>
    </xdr:from>
    <xdr:to>
      <xdr:col>85</xdr:col>
      <xdr:colOff>127000</xdr:colOff>
      <xdr:row>33</xdr:row>
      <xdr:rowOff>146177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5708015"/>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48277</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5877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69850</xdr:rowOff>
    </xdr:from>
    <xdr:to>
      <xdr:col>85</xdr:col>
      <xdr:colOff>177800</xdr:colOff>
      <xdr:row>35</xdr:row>
      <xdr:rowOff>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146177</xdr:rowOff>
    </xdr:from>
    <xdr:to>
      <xdr:col>81</xdr:col>
      <xdr:colOff>50800</xdr:colOff>
      <xdr:row>37</xdr:row>
      <xdr:rowOff>36830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5804027"/>
          <a:ext cx="889000" cy="57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38036</xdr:rowOff>
    </xdr:from>
    <xdr:to>
      <xdr:col>81</xdr:col>
      <xdr:colOff>101600</xdr:colOff>
      <xdr:row>36</xdr:row>
      <xdr:rowOff>139636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1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130763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94361</xdr:rowOff>
    </xdr:from>
    <xdr:to>
      <xdr:col>76</xdr:col>
      <xdr:colOff>114300</xdr:colOff>
      <xdr:row>37</xdr:row>
      <xdr:rowOff>36830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095111"/>
          <a:ext cx="889000" cy="2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49847</xdr:rowOff>
    </xdr:from>
    <xdr:to>
      <xdr:col>76</xdr:col>
      <xdr:colOff>165100</xdr:colOff>
      <xdr:row>38</xdr:row>
      <xdr:rowOff>151447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142574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65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85598</xdr:rowOff>
    </xdr:from>
    <xdr:to>
      <xdr:col>71</xdr:col>
      <xdr:colOff>177800</xdr:colOff>
      <xdr:row>35</xdr:row>
      <xdr:rowOff>94361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08634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11176</xdr:rowOff>
    </xdr:from>
    <xdr:to>
      <xdr:col>72</xdr:col>
      <xdr:colOff>38100</xdr:colOff>
      <xdr:row>38</xdr:row>
      <xdr:rowOff>112776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103903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34607</xdr:rowOff>
    </xdr:from>
    <xdr:to>
      <xdr:col>67</xdr:col>
      <xdr:colOff>101600</xdr:colOff>
      <xdr:row>38</xdr:row>
      <xdr:rowOff>136207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127334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642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170815</xdr:rowOff>
    </xdr:from>
    <xdr:to>
      <xdr:col>85</xdr:col>
      <xdr:colOff>177800</xdr:colOff>
      <xdr:row>33</xdr:row>
      <xdr:rowOff>100965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6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22242</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5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95377</xdr:rowOff>
    </xdr:from>
    <xdr:to>
      <xdr:col>81</xdr:col>
      <xdr:colOff>101600</xdr:colOff>
      <xdr:row>34</xdr:row>
      <xdr:rowOff>25527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42054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552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157480</xdr:rowOff>
    </xdr:from>
    <xdr:to>
      <xdr:col>76</xdr:col>
      <xdr:colOff>165100</xdr:colOff>
      <xdr:row>37</xdr:row>
      <xdr:rowOff>87630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104157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43561</xdr:rowOff>
    </xdr:from>
    <xdr:to>
      <xdr:col>72</xdr:col>
      <xdr:colOff>38100</xdr:colOff>
      <xdr:row>35</xdr:row>
      <xdr:rowOff>145161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161688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34798</xdr:rowOff>
    </xdr:from>
    <xdr:to>
      <xdr:col>67</xdr:col>
      <xdr:colOff>101600</xdr:colOff>
      <xdr:row>35</xdr:row>
      <xdr:rowOff>136398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0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152925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20828</xdr:rowOff>
    </xdr:from>
    <xdr:to>
      <xdr:col>85</xdr:col>
      <xdr:colOff>126364</xdr:colOff>
      <xdr:row>74</xdr:row>
      <xdr:rowOff>80645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93778"/>
          <a:ext cx="1269" cy="57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84472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27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80645</xdr:rowOff>
    </xdr:from>
    <xdr:to>
      <xdr:col>86</xdr:col>
      <xdr:colOff>25400</xdr:colOff>
      <xdr:row>74</xdr:row>
      <xdr:rowOff>80645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76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138955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20828</xdr:rowOff>
    </xdr:from>
    <xdr:to>
      <xdr:col>86</xdr:col>
      <xdr:colOff>25400</xdr:colOff>
      <xdr:row>71</xdr:row>
      <xdr:rowOff>20828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9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80645</xdr:rowOff>
    </xdr:from>
    <xdr:to>
      <xdr:col>85</xdr:col>
      <xdr:colOff>127000</xdr:colOff>
      <xdr:row>74</xdr:row>
      <xdr:rowOff>133756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767945"/>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106062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27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83185</xdr:rowOff>
    </xdr:from>
    <xdr:to>
      <xdr:col>85</xdr:col>
      <xdr:colOff>177800</xdr:colOff>
      <xdr:row>73</xdr:row>
      <xdr:rowOff>13335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4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133756</xdr:rowOff>
    </xdr:from>
    <xdr:to>
      <xdr:col>81</xdr:col>
      <xdr:colOff>50800</xdr:colOff>
      <xdr:row>74</xdr:row>
      <xdr:rowOff>135813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82105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113588</xdr:rowOff>
    </xdr:from>
    <xdr:to>
      <xdr:col>81</xdr:col>
      <xdr:colOff>101600</xdr:colOff>
      <xdr:row>73</xdr:row>
      <xdr:rowOff>43738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4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60265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2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134366</xdr:rowOff>
    </xdr:from>
    <xdr:to>
      <xdr:col>76</xdr:col>
      <xdr:colOff>114300</xdr:colOff>
      <xdr:row>74</xdr:row>
      <xdr:rowOff>135813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821666"/>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74193</xdr:rowOff>
    </xdr:from>
    <xdr:to>
      <xdr:col>76</xdr:col>
      <xdr:colOff>165100</xdr:colOff>
      <xdr:row>73</xdr:row>
      <xdr:rowOff>4343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41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20870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1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48337</xdr:rowOff>
    </xdr:from>
    <xdr:to>
      <xdr:col>71</xdr:col>
      <xdr:colOff>177800</xdr:colOff>
      <xdr:row>74</xdr:row>
      <xdr:rowOff>134366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221287"/>
          <a:ext cx="889000" cy="60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83489</xdr:rowOff>
    </xdr:from>
    <xdr:to>
      <xdr:col>72</xdr:col>
      <xdr:colOff>38100</xdr:colOff>
      <xdr:row>80</xdr:row>
      <xdr:rowOff>13639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6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80</xdr:row>
      <xdr:rowOff>4766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7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151842</xdr:rowOff>
    </xdr:from>
    <xdr:to>
      <xdr:col>67</xdr:col>
      <xdr:colOff>101600</xdr:colOff>
      <xdr:row>78</xdr:row>
      <xdr:rowOff>81992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35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73119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4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29845</xdr:rowOff>
    </xdr:from>
    <xdr:to>
      <xdr:col>85</xdr:col>
      <xdr:colOff>177800</xdr:colOff>
      <xdr:row>74</xdr:row>
      <xdr:rowOff>131445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7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116222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6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82956</xdr:rowOff>
    </xdr:from>
    <xdr:to>
      <xdr:col>81</xdr:col>
      <xdr:colOff>101600</xdr:colOff>
      <xdr:row>75</xdr:row>
      <xdr:rowOff>13106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4233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8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85013</xdr:rowOff>
    </xdr:from>
    <xdr:to>
      <xdr:col>76</xdr:col>
      <xdr:colOff>165100</xdr:colOff>
      <xdr:row>75</xdr:row>
      <xdr:rowOff>15163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6290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83566</xdr:rowOff>
    </xdr:from>
    <xdr:to>
      <xdr:col>72</xdr:col>
      <xdr:colOff>38100</xdr:colOff>
      <xdr:row>75</xdr:row>
      <xdr:rowOff>13716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7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30243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168987</xdr:rowOff>
    </xdr:from>
    <xdr:to>
      <xdr:col>67</xdr:col>
      <xdr:colOff>101600</xdr:colOff>
      <xdr:row>71</xdr:row>
      <xdr:rowOff>99137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17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115664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19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51653</xdr:rowOff>
    </xdr:from>
    <xdr:to>
      <xdr:col>85</xdr:col>
      <xdr:colOff>126364</xdr:colOff>
      <xdr:row>98</xdr:row>
      <xdr:rowOff>53656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82153"/>
          <a:ext cx="1269" cy="137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57483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53656</xdr:rowOff>
    </xdr:from>
    <xdr:to>
      <xdr:col>86</xdr:col>
      <xdr:colOff>25400</xdr:colOff>
      <xdr:row>98</xdr:row>
      <xdr:rowOff>53656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5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169780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5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51653</xdr:rowOff>
    </xdr:from>
    <xdr:to>
      <xdr:col>86</xdr:col>
      <xdr:colOff>25400</xdr:colOff>
      <xdr:row>90</xdr:row>
      <xdr:rowOff>51653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82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51653</xdr:rowOff>
    </xdr:from>
    <xdr:to>
      <xdr:col>85</xdr:col>
      <xdr:colOff>127000</xdr:colOff>
      <xdr:row>91</xdr:row>
      <xdr:rowOff>72428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5482153"/>
          <a:ext cx="838200" cy="19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28996</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1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50569</xdr:rowOff>
    </xdr:from>
    <xdr:to>
      <xdr:col>85</xdr:col>
      <xdr:colOff>177800</xdr:colOff>
      <xdr:row>95</xdr:row>
      <xdr:rowOff>152169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3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11437</xdr:rowOff>
    </xdr:from>
    <xdr:to>
      <xdr:col>81</xdr:col>
      <xdr:colOff>50800</xdr:colOff>
      <xdr:row>91</xdr:row>
      <xdr:rowOff>72428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5613387"/>
          <a:ext cx="8890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110508</xdr:rowOff>
    </xdr:from>
    <xdr:to>
      <xdr:col>81</xdr:col>
      <xdr:colOff>101600</xdr:colOff>
      <xdr:row>96</xdr:row>
      <xdr:rowOff>40658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3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31785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11437</xdr:rowOff>
    </xdr:from>
    <xdr:to>
      <xdr:col>76</xdr:col>
      <xdr:colOff>114300</xdr:colOff>
      <xdr:row>93</xdr:row>
      <xdr:rowOff>54542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5613387"/>
          <a:ext cx="889000" cy="38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118938</xdr:rowOff>
    </xdr:from>
    <xdr:to>
      <xdr:col>76</xdr:col>
      <xdr:colOff>165100</xdr:colOff>
      <xdr:row>96</xdr:row>
      <xdr:rowOff>49088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40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40215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54542</xdr:rowOff>
    </xdr:from>
    <xdr:to>
      <xdr:col>71</xdr:col>
      <xdr:colOff>177800</xdr:colOff>
      <xdr:row>94</xdr:row>
      <xdr:rowOff>17298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5999392"/>
          <a:ext cx="889000" cy="13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37401</xdr:rowOff>
    </xdr:from>
    <xdr:to>
      <xdr:col>72</xdr:col>
      <xdr:colOff>38100</xdr:colOff>
      <xdr:row>97</xdr:row>
      <xdr:rowOff>139001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37392</xdr:rowOff>
    </xdr:from>
    <xdr:to>
      <xdr:col>67</xdr:col>
      <xdr:colOff>101600</xdr:colOff>
      <xdr:row>97</xdr:row>
      <xdr:rowOff>138992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6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130119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6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853</xdr:rowOff>
    </xdr:from>
    <xdr:to>
      <xdr:col>85</xdr:col>
      <xdr:colOff>177800</xdr:colOff>
      <xdr:row>90</xdr:row>
      <xdr:rowOff>102453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4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125330</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38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21628</xdr:rowOff>
    </xdr:from>
    <xdr:to>
      <xdr:col>81</xdr:col>
      <xdr:colOff>101600</xdr:colOff>
      <xdr:row>91</xdr:row>
      <xdr:rowOff>123228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56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139755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539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132087</xdr:rowOff>
    </xdr:from>
    <xdr:to>
      <xdr:col>76</xdr:col>
      <xdr:colOff>165100</xdr:colOff>
      <xdr:row>91</xdr:row>
      <xdr:rowOff>62237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55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78764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533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3742</xdr:rowOff>
    </xdr:from>
    <xdr:to>
      <xdr:col>72</xdr:col>
      <xdr:colOff>38100</xdr:colOff>
      <xdr:row>93</xdr:row>
      <xdr:rowOff>105342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59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121869</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03795" y="1572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137948</xdr:rowOff>
    </xdr:from>
    <xdr:to>
      <xdr:col>67</xdr:col>
      <xdr:colOff>101600</xdr:colOff>
      <xdr:row>94</xdr:row>
      <xdr:rowOff>68098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0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84625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585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35001</xdr:rowOff>
    </xdr:from>
    <xdr:to>
      <xdr:col>116</xdr:col>
      <xdr:colOff>62864</xdr:colOff>
      <xdr:row>37</xdr:row>
      <xdr:rowOff>151130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9951"/>
          <a:ext cx="1269" cy="114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154957</xdr:rowOff>
    </xdr:from>
    <xdr:ext cx="469744"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151130</xdr:rowOff>
    </xdr:from>
    <xdr:to>
      <xdr:col>116</xdr:col>
      <xdr:colOff>152400</xdr:colOff>
      <xdr:row>37</xdr:row>
      <xdr:rowOff>151130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153128</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35001</xdr:rowOff>
    </xdr:from>
    <xdr:to>
      <xdr:col>116</xdr:col>
      <xdr:colOff>152400</xdr:colOff>
      <xdr:row>31</xdr:row>
      <xdr:rowOff>35001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9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11684</xdr:rowOff>
    </xdr:from>
    <xdr:to>
      <xdr:col>116</xdr:col>
      <xdr:colOff>63500</xdr:colOff>
      <xdr:row>35</xdr:row>
      <xdr:rowOff>72492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012434"/>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115892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577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93015</xdr:rowOff>
    </xdr:from>
    <xdr:to>
      <xdr:col>116</xdr:col>
      <xdr:colOff>114300</xdr:colOff>
      <xdr:row>35</xdr:row>
      <xdr:rowOff>23165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592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11684</xdr:rowOff>
    </xdr:from>
    <xdr:to>
      <xdr:col>111</xdr:col>
      <xdr:colOff>177800</xdr:colOff>
      <xdr:row>37</xdr:row>
      <xdr:rowOff>20371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012434"/>
          <a:ext cx="889000" cy="3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80213</xdr:rowOff>
    </xdr:from>
    <xdr:to>
      <xdr:col>112</xdr:col>
      <xdr:colOff>38100</xdr:colOff>
      <xdr:row>35</xdr:row>
      <xdr:rowOff>10363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590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26890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568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146558</xdr:rowOff>
    </xdr:from>
    <xdr:to>
      <xdr:col>107</xdr:col>
      <xdr:colOff>50800</xdr:colOff>
      <xdr:row>37</xdr:row>
      <xdr:rowOff>20371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147308"/>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123190</xdr:rowOff>
    </xdr:from>
    <xdr:to>
      <xdr:col>107</xdr:col>
      <xdr:colOff>101600</xdr:colOff>
      <xdr:row>35</xdr:row>
      <xdr:rowOff>53340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69867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79349</xdr:rowOff>
    </xdr:from>
    <xdr:to>
      <xdr:col>102</xdr:col>
      <xdr:colOff>114300</xdr:colOff>
      <xdr:row>35</xdr:row>
      <xdr:rowOff>146558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565749"/>
          <a:ext cx="889000" cy="5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53238</xdr:rowOff>
    </xdr:from>
    <xdr:to>
      <xdr:col>102</xdr:col>
      <xdr:colOff>165100</xdr:colOff>
      <xdr:row>37</xdr:row>
      <xdr:rowOff>154838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122275</xdr:rowOff>
    </xdr:from>
    <xdr:to>
      <xdr:col>98</xdr:col>
      <xdr:colOff>38100</xdr:colOff>
      <xdr:row>37</xdr:row>
      <xdr:rowOff>52425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43552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21692</xdr:rowOff>
    </xdr:from>
    <xdr:to>
      <xdr:col>116</xdr:col>
      <xdr:colOff>114300</xdr:colOff>
      <xdr:row>35</xdr:row>
      <xdr:rowOff>123292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0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119</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0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132334</xdr:rowOff>
    </xdr:from>
    <xdr:to>
      <xdr:col>112</xdr:col>
      <xdr:colOff>38100</xdr:colOff>
      <xdr:row>35</xdr:row>
      <xdr:rowOff>62484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53611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141021</xdr:rowOff>
    </xdr:from>
    <xdr:to>
      <xdr:col>107</xdr:col>
      <xdr:colOff>101600</xdr:colOff>
      <xdr:row>37</xdr:row>
      <xdr:rowOff>71171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62298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95758</xdr:rowOff>
    </xdr:from>
    <xdr:to>
      <xdr:col>102</xdr:col>
      <xdr:colOff>165100</xdr:colOff>
      <xdr:row>36</xdr:row>
      <xdr:rowOff>25908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42435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28549</xdr:rowOff>
    </xdr:from>
    <xdr:to>
      <xdr:col>98</xdr:col>
      <xdr:colOff>38100</xdr:colOff>
      <xdr:row>32</xdr:row>
      <xdr:rowOff>130149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5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146676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157073</xdr:rowOff>
    </xdr:from>
    <xdr:to>
      <xdr:col>116</xdr:col>
      <xdr:colOff>62864</xdr:colOff>
      <xdr:row>58</xdr:row>
      <xdr:rowOff>30886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9573"/>
          <a:ext cx="1269" cy="124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34713</xdr:rowOff>
    </xdr:from>
    <xdr:ext cx="469744"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30886</xdr:rowOff>
    </xdr:from>
    <xdr:to>
      <xdr:col>116</xdr:col>
      <xdr:colOff>152400</xdr:colOff>
      <xdr:row>58</xdr:row>
      <xdr:rowOff>30886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7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103750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157073</xdr:rowOff>
    </xdr:from>
    <xdr:to>
      <xdr:col>116</xdr:col>
      <xdr:colOff>152400</xdr:colOff>
      <xdr:row>50</xdr:row>
      <xdr:rowOff>157073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88984</xdr:rowOff>
    </xdr:from>
    <xdr:to>
      <xdr:col>116</xdr:col>
      <xdr:colOff>63500</xdr:colOff>
      <xdr:row>57</xdr:row>
      <xdr:rowOff>90877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61634"/>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63902</xdr:rowOff>
    </xdr:from>
    <xdr:ext cx="534377"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322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41025</xdr:rowOff>
    </xdr:from>
    <xdr:to>
      <xdr:col>116</xdr:col>
      <xdr:colOff>114300</xdr:colOff>
      <xdr:row>55</xdr:row>
      <xdr:rowOff>142625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47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163050</xdr:rowOff>
    </xdr:from>
    <xdr:to>
      <xdr:col>111</xdr:col>
      <xdr:colOff>177800</xdr:colOff>
      <xdr:row>57</xdr:row>
      <xdr:rowOff>88984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764250"/>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30215</xdr:rowOff>
    </xdr:from>
    <xdr:to>
      <xdr:col>112</xdr:col>
      <xdr:colOff>38100</xdr:colOff>
      <xdr:row>55</xdr:row>
      <xdr:rowOff>131815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148342</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56111" y="92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163050</xdr:rowOff>
    </xdr:from>
    <xdr:to>
      <xdr:col>107</xdr:col>
      <xdr:colOff>50800</xdr:colOff>
      <xdr:row>57</xdr:row>
      <xdr:rowOff>94045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764250"/>
          <a:ext cx="8890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3142</xdr:rowOff>
    </xdr:from>
    <xdr:to>
      <xdr:col>107</xdr:col>
      <xdr:colOff>101600</xdr:colOff>
      <xdr:row>55</xdr:row>
      <xdr:rowOff>104742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43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121269</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2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94045</xdr:rowOff>
    </xdr:from>
    <xdr:to>
      <xdr:col>102</xdr:col>
      <xdr:colOff>114300</xdr:colOff>
      <xdr:row>57</xdr:row>
      <xdr:rowOff>96396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866695"/>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22769</xdr:rowOff>
    </xdr:from>
    <xdr:to>
      <xdr:col>102</xdr:col>
      <xdr:colOff>165100</xdr:colOff>
      <xdr:row>57</xdr:row>
      <xdr:rowOff>124369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140896</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5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19993</xdr:rowOff>
    </xdr:from>
    <xdr:to>
      <xdr:col>98</xdr:col>
      <xdr:colOff>38100</xdr:colOff>
      <xdr:row>57</xdr:row>
      <xdr:rowOff>121593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138120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40077</xdr:rowOff>
    </xdr:from>
    <xdr:to>
      <xdr:col>116</xdr:col>
      <xdr:colOff>114300</xdr:colOff>
      <xdr:row>57</xdr:row>
      <xdr:rowOff>141677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126454</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38184</xdr:rowOff>
    </xdr:from>
    <xdr:to>
      <xdr:col>112</xdr:col>
      <xdr:colOff>38100</xdr:colOff>
      <xdr:row>57</xdr:row>
      <xdr:rowOff>139784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130911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9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112250</xdr:rowOff>
    </xdr:from>
    <xdr:to>
      <xdr:col>107</xdr:col>
      <xdr:colOff>101600</xdr:colOff>
      <xdr:row>57</xdr:row>
      <xdr:rowOff>42400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33527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43245</xdr:rowOff>
    </xdr:from>
    <xdr:to>
      <xdr:col>102</xdr:col>
      <xdr:colOff>165100</xdr:colOff>
      <xdr:row>57</xdr:row>
      <xdr:rowOff>144845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135972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9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45596</xdr:rowOff>
    </xdr:from>
    <xdr:to>
      <xdr:col>98</xdr:col>
      <xdr:colOff>38100</xdr:colOff>
      <xdr:row>57</xdr:row>
      <xdr:rowOff>147196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138323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91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10693</xdr:rowOff>
    </xdr:from>
    <xdr:to>
      <xdr:col>116</xdr:col>
      <xdr:colOff>62864</xdr:colOff>
      <xdr:row>78</xdr:row>
      <xdr:rowOff>158826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355093"/>
          <a:ext cx="1269"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162653</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158826</xdr:rowOff>
    </xdr:from>
    <xdr:to>
      <xdr:col>116</xdr:col>
      <xdr:colOff>152400</xdr:colOff>
      <xdr:row>78</xdr:row>
      <xdr:rowOff>158826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128820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13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10693</xdr:rowOff>
    </xdr:from>
    <xdr:to>
      <xdr:col>116</xdr:col>
      <xdr:colOff>152400</xdr:colOff>
      <xdr:row>72</xdr:row>
      <xdr:rowOff>10693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35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10693</xdr:rowOff>
    </xdr:from>
    <xdr:to>
      <xdr:col>116</xdr:col>
      <xdr:colOff>63500</xdr:colOff>
      <xdr:row>72</xdr:row>
      <xdr:rowOff>61823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355093"/>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0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36550</xdr:rowOff>
    </xdr:from>
    <xdr:to>
      <xdr:col>116</xdr:col>
      <xdr:colOff>114300</xdr:colOff>
      <xdr:row>74</xdr:row>
      <xdr:rowOff>138150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7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22885</xdr:rowOff>
    </xdr:from>
    <xdr:to>
      <xdr:col>111</xdr:col>
      <xdr:colOff>177800</xdr:colOff>
      <xdr:row>72</xdr:row>
      <xdr:rowOff>61823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367285"/>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99111</xdr:rowOff>
    </xdr:from>
    <xdr:to>
      <xdr:col>112</xdr:col>
      <xdr:colOff>38100</xdr:colOff>
      <xdr:row>75</xdr:row>
      <xdr:rowOff>29261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20388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22885</xdr:rowOff>
    </xdr:from>
    <xdr:to>
      <xdr:col>107</xdr:col>
      <xdr:colOff>50800</xdr:colOff>
      <xdr:row>72</xdr:row>
      <xdr:rowOff>96800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67285"/>
          <a:ext cx="8890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106579</xdr:rowOff>
    </xdr:from>
    <xdr:to>
      <xdr:col>107</xdr:col>
      <xdr:colOff>101600</xdr:colOff>
      <xdr:row>75</xdr:row>
      <xdr:rowOff>36729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9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27856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130480</xdr:rowOff>
    </xdr:from>
    <xdr:to>
      <xdr:col>102</xdr:col>
      <xdr:colOff>114300</xdr:colOff>
      <xdr:row>72</xdr:row>
      <xdr:rowOff>96800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303430"/>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15215</xdr:rowOff>
    </xdr:from>
    <xdr:to>
      <xdr:col>102</xdr:col>
      <xdr:colOff>165100</xdr:colOff>
      <xdr:row>76</xdr:row>
      <xdr:rowOff>116815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107942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110007</xdr:rowOff>
    </xdr:from>
    <xdr:to>
      <xdr:col>98</xdr:col>
      <xdr:colOff>38100</xdr:colOff>
      <xdr:row>75</xdr:row>
      <xdr:rowOff>40157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31284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131343</xdr:rowOff>
    </xdr:from>
    <xdr:to>
      <xdr:col>116</xdr:col>
      <xdr:colOff>114300</xdr:colOff>
      <xdr:row>72</xdr:row>
      <xdr:rowOff>61493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3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84370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2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11023</xdr:rowOff>
    </xdr:from>
    <xdr:to>
      <xdr:col>112</xdr:col>
      <xdr:colOff>38100</xdr:colOff>
      <xdr:row>72</xdr:row>
      <xdr:rowOff>112623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129150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143535</xdr:rowOff>
    </xdr:from>
    <xdr:to>
      <xdr:col>107</xdr:col>
      <xdr:colOff>101600</xdr:colOff>
      <xdr:row>72</xdr:row>
      <xdr:rowOff>73685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90212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0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46000</xdr:rowOff>
    </xdr:from>
    <xdr:to>
      <xdr:col>102</xdr:col>
      <xdr:colOff>165100</xdr:colOff>
      <xdr:row>72</xdr:row>
      <xdr:rowOff>147600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164127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79680</xdr:rowOff>
    </xdr:from>
    <xdr:to>
      <xdr:col>98</xdr:col>
      <xdr:colOff>38100</xdr:colOff>
      <xdr:row>72</xdr:row>
      <xdr:rowOff>9830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2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26357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0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74,441</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して減少したが、依然、類似団体平均と比べ高い水準にある。市の面積が比較的広大であることから、支所・出張所を多く設置し、職員（会計年度任用職員を含む。）を配置しなくてはならない状況にあ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・物件費及び積立金は住民一人当たりそれぞれ</a:t>
          </a:r>
          <a:r>
            <a:rPr kumimoji="1" lang="en-US" altLang="ja-JP" sz="1300">
              <a:latin typeface="ＭＳ Ｐゴシック" panose="020B0600070205080204" pitchFamily="50" charset="-128"/>
              <a:ea typeface="ＭＳ Ｐゴシック" panose="020B0600070205080204" pitchFamily="50" charset="-128"/>
            </a:rPr>
            <a:t>154,325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159,629</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これは、ふるさと納税による寄附が大幅な伸びを見せたことにより、ふるさと納税推進事業に係る委託料及びふるさと応援基金への積立金が他市と比較して大きいことが主な要因だと考え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173,947</a:t>
          </a:r>
          <a:r>
            <a:rPr kumimoji="1" lang="ja-JP" altLang="en-US" sz="1300">
              <a:latin typeface="ＭＳ Ｐゴシック" panose="020B0600070205080204" pitchFamily="50" charset="-128"/>
              <a:ea typeface="ＭＳ Ｐゴシック" panose="020B0600070205080204" pitchFamily="50" charset="-128"/>
            </a:rPr>
            <a:t>円で、類似団体で最も高くなっている。これは、物価高騰対策や子育て支援のための施設型給付費や子ども医療費に係る給付費用等が増加した影響によるものである。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・普通建設事業は住民一人当たり</a:t>
          </a:r>
          <a:r>
            <a:rPr kumimoji="1" lang="en-US" altLang="ja-JP" sz="1300">
              <a:latin typeface="ＭＳ Ｐゴシック" panose="020B0600070205080204" pitchFamily="50" charset="-128"/>
              <a:ea typeface="ＭＳ Ｐゴシック" panose="020B0600070205080204" pitchFamily="50" charset="-128"/>
            </a:rPr>
            <a:t>85,397</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13,740</a:t>
          </a:r>
          <a:r>
            <a:rPr kumimoji="1" lang="ja-JP" altLang="en-US" sz="1300">
              <a:latin typeface="ＭＳ Ｐゴシック" panose="020B0600070205080204" pitchFamily="50" charset="-128"/>
              <a:ea typeface="ＭＳ Ｐゴシック" panose="020B0600070205080204" pitchFamily="50" charset="-128"/>
            </a:rPr>
            <a:t>円の減となったものの、類似団体内で最も高くなっており、引き続き公共施設等総合管理計画に基づいた取り組みが必要となる。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161,515
159,296
653.36
133,140,300
129,988,378
1,544,906
42,146,965
64,977,976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135890</xdr:rowOff>
    </xdr:from>
    <xdr:to>
      <xdr:col>24</xdr:col>
      <xdr:colOff>62865</xdr:colOff>
      <xdr:row>37</xdr:row>
      <xdr:rowOff>97790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794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101617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97790</xdr:rowOff>
    </xdr:from>
    <xdr:to>
      <xdr:col>24</xdr:col>
      <xdr:colOff>152400</xdr:colOff>
      <xdr:row>37</xdr:row>
      <xdr:rowOff>97790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4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82567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135890</xdr:rowOff>
    </xdr:from>
    <xdr:to>
      <xdr:col>24</xdr:col>
      <xdr:colOff>152400</xdr:colOff>
      <xdr:row>29</xdr:row>
      <xdr:rowOff>135890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97790</xdr:rowOff>
    </xdr:from>
    <xdr:to>
      <xdr:col>24</xdr:col>
      <xdr:colOff>63500</xdr:colOff>
      <xdr:row>38</xdr:row>
      <xdr:rowOff>6350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414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3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24130</xdr:rowOff>
    </xdr:from>
    <xdr:to>
      <xdr:col>24</xdr:col>
      <xdr:colOff>114300</xdr:colOff>
      <xdr:row>32</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xdr:rowOff>
    </xdr:from>
    <xdr:to>
      <xdr:col>19</xdr:col>
      <xdr:colOff>177800</xdr:colOff>
      <xdr:row>38</xdr:row>
      <xdr:rowOff>166370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214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73660</xdr:rowOff>
    </xdr:from>
    <xdr:to>
      <xdr:col>20</xdr:col>
      <xdr:colOff>38100</xdr:colOff>
      <xdr:row>34</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20337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166370</xdr:rowOff>
    </xdr:from>
    <xdr:to>
      <xdr:col>15</xdr:col>
      <xdr:colOff>50800</xdr:colOff>
      <xdr:row>39</xdr:row>
      <xdr:rowOff>40640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81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146050</xdr:rowOff>
    </xdr:from>
    <xdr:to>
      <xdr:col>15</xdr:col>
      <xdr:colOff>101600</xdr:colOff>
      <xdr:row>35</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92727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25400</xdr:rowOff>
    </xdr:from>
    <xdr:to>
      <xdr:col>10</xdr:col>
      <xdr:colOff>114300</xdr:colOff>
      <xdr:row>39</xdr:row>
      <xdr:rowOff>40640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4050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35560</xdr:rowOff>
    </xdr:from>
    <xdr:to>
      <xdr:col>10</xdr:col>
      <xdr:colOff>165100</xdr:colOff>
      <xdr:row>35</xdr:row>
      <xdr:rowOff>137160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153687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39370</xdr:rowOff>
    </xdr:from>
    <xdr:to>
      <xdr:col>6</xdr:col>
      <xdr:colOff>38100</xdr:colOff>
      <xdr:row>33</xdr:row>
      <xdr:rowOff>140970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157497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46990</xdr:rowOff>
    </xdr:from>
    <xdr:to>
      <xdr:col>24</xdr:col>
      <xdr:colOff>114300</xdr:colOff>
      <xdr:row>37</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133367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127000</xdr:rowOff>
    </xdr:from>
    <xdr:to>
      <xdr:col>20</xdr:col>
      <xdr:colOff>38100</xdr:colOff>
      <xdr:row>38</xdr:row>
      <xdr:rowOff>57150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48277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115570</xdr:rowOff>
    </xdr:from>
    <xdr:to>
      <xdr:col>15</xdr:col>
      <xdr:colOff>101600</xdr:colOff>
      <xdr:row>39</xdr:row>
      <xdr:rowOff>45720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36847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161290</xdr:rowOff>
    </xdr:from>
    <xdr:to>
      <xdr:col>10</xdr:col>
      <xdr:colOff>165100</xdr:colOff>
      <xdr:row>39</xdr:row>
      <xdr:rowOff>91440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82567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146050</xdr:rowOff>
    </xdr:from>
    <xdr:to>
      <xdr:col>6</xdr:col>
      <xdr:colOff>38100</xdr:colOff>
      <xdr:row>38</xdr:row>
      <xdr:rowOff>76200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67327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64929</xdr:rowOff>
    </xdr:from>
    <xdr:to>
      <xdr:col>24</xdr:col>
      <xdr:colOff>62865</xdr:colOff>
      <xdr:row>57</xdr:row>
      <xdr:rowOff>119345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08879"/>
          <a:ext cx="1270" cy="1083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123172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119345</xdr:rowOff>
    </xdr:from>
    <xdr:to>
      <xdr:col>24</xdr:col>
      <xdr:colOff>152400</xdr:colOff>
      <xdr:row>57</xdr:row>
      <xdr:rowOff>119345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11606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8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64929</xdr:rowOff>
    </xdr:from>
    <xdr:to>
      <xdr:col>24</xdr:col>
      <xdr:colOff>152400</xdr:colOff>
      <xdr:row>51</xdr:row>
      <xdr:rowOff>64929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0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64929</xdr:rowOff>
    </xdr:from>
    <xdr:to>
      <xdr:col>24</xdr:col>
      <xdr:colOff>63500</xdr:colOff>
      <xdr:row>52</xdr:row>
      <xdr:rowOff>12210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8808879"/>
          <a:ext cx="838200" cy="11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18713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48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40286</xdr:rowOff>
    </xdr:from>
    <xdr:to>
      <xdr:col>24</xdr:col>
      <xdr:colOff>114300</xdr:colOff>
      <xdr:row>55</xdr:row>
      <xdr:rowOff>141886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12210</xdr:rowOff>
    </xdr:from>
    <xdr:to>
      <xdr:col>19</xdr:col>
      <xdr:colOff>177800</xdr:colOff>
      <xdr:row>52</xdr:row>
      <xdr:rowOff>80648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27610"/>
          <a:ext cx="889000" cy="6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59584</xdr:rowOff>
    </xdr:from>
    <xdr:to>
      <xdr:col>20</xdr:col>
      <xdr:colOff>38100</xdr:colOff>
      <xdr:row>55</xdr:row>
      <xdr:rowOff>161184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152311</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8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17866</xdr:rowOff>
    </xdr:from>
    <xdr:to>
      <xdr:col>15</xdr:col>
      <xdr:colOff>50800</xdr:colOff>
      <xdr:row>52</xdr:row>
      <xdr:rowOff>80648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761816"/>
          <a:ext cx="889000" cy="2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114041</xdr:rowOff>
    </xdr:from>
    <xdr:to>
      <xdr:col>15</xdr:col>
      <xdr:colOff>101600</xdr:colOff>
      <xdr:row>56</xdr:row>
      <xdr:rowOff>44191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4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35318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63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17866</xdr:rowOff>
    </xdr:from>
    <xdr:to>
      <xdr:col>10</xdr:col>
      <xdr:colOff>114300</xdr:colOff>
      <xdr:row>54</xdr:row>
      <xdr:rowOff>71006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761816"/>
          <a:ext cx="889000" cy="5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166496</xdr:rowOff>
    </xdr:from>
    <xdr:to>
      <xdr:col>10</xdr:col>
      <xdr:colOff>165100</xdr:colOff>
      <xdr:row>54</xdr:row>
      <xdr:rowOff>96646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87773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130615</xdr:rowOff>
    </xdr:from>
    <xdr:to>
      <xdr:col>6</xdr:col>
      <xdr:colOff>38100</xdr:colOff>
      <xdr:row>57</xdr:row>
      <xdr:rowOff>60765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51892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14129</xdr:rowOff>
    </xdr:from>
    <xdr:to>
      <xdr:col>24</xdr:col>
      <xdr:colOff>114300</xdr:colOff>
      <xdr:row>51</xdr:row>
      <xdr:rowOff>115729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7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138606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71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132860</xdr:rowOff>
    </xdr:from>
    <xdr:to>
      <xdr:col>20</xdr:col>
      <xdr:colOff>38100</xdr:colOff>
      <xdr:row>52</xdr:row>
      <xdr:rowOff>63010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79537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65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29848</xdr:rowOff>
    </xdr:from>
    <xdr:to>
      <xdr:col>15</xdr:col>
      <xdr:colOff>101600</xdr:colOff>
      <xdr:row>52</xdr:row>
      <xdr:rowOff>131448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147975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72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138516</xdr:rowOff>
    </xdr:from>
    <xdr:to>
      <xdr:col>10</xdr:col>
      <xdr:colOff>165100</xdr:colOff>
      <xdr:row>51</xdr:row>
      <xdr:rowOff>68666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7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85193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48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20206</xdr:rowOff>
    </xdr:from>
    <xdr:to>
      <xdr:col>6</xdr:col>
      <xdr:colOff>38100</xdr:colOff>
      <xdr:row>54</xdr:row>
      <xdr:rowOff>121806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138333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5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26498</xdr:rowOff>
    </xdr:from>
    <xdr:to>
      <xdr:col>24</xdr:col>
      <xdr:colOff>62865</xdr:colOff>
      <xdr:row>72</xdr:row>
      <xdr:rowOff>45220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99448"/>
          <a:ext cx="1270" cy="19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49047</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239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45220</xdr:rowOff>
    </xdr:from>
    <xdr:to>
      <xdr:col>24</xdr:col>
      <xdr:colOff>152400</xdr:colOff>
      <xdr:row>72</xdr:row>
      <xdr:rowOff>45220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38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7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26498</xdr:rowOff>
    </xdr:from>
    <xdr:to>
      <xdr:col>24</xdr:col>
      <xdr:colOff>152400</xdr:colOff>
      <xdr:row>71</xdr:row>
      <xdr:rowOff>26498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9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134717</xdr:rowOff>
    </xdr:from>
    <xdr:to>
      <xdr:col>24</xdr:col>
      <xdr:colOff>63500</xdr:colOff>
      <xdr:row>74</xdr:row>
      <xdr:rowOff>14336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307667"/>
          <a:ext cx="838200" cy="39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100175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1016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75253</xdr:rowOff>
    </xdr:from>
    <xdr:to>
      <xdr:col>24</xdr:col>
      <xdr:colOff>114300</xdr:colOff>
      <xdr:row>72</xdr:row>
      <xdr:rowOff>5403</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2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109022</xdr:rowOff>
    </xdr:from>
    <xdr:to>
      <xdr:col>19</xdr:col>
      <xdr:colOff>177800</xdr:colOff>
      <xdr:row>74</xdr:row>
      <xdr:rowOff>14336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281972"/>
          <a:ext cx="889000" cy="4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33624</xdr:rowOff>
    </xdr:from>
    <xdr:to>
      <xdr:col>20</xdr:col>
      <xdr:colOff>38100</xdr:colOff>
      <xdr:row>73</xdr:row>
      <xdr:rowOff>135224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54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151751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32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109022</xdr:rowOff>
    </xdr:from>
    <xdr:to>
      <xdr:col>15</xdr:col>
      <xdr:colOff>50800</xdr:colOff>
      <xdr:row>76</xdr:row>
      <xdr:rowOff>30931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281972"/>
          <a:ext cx="889000" cy="7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144815</xdr:rowOff>
    </xdr:from>
    <xdr:to>
      <xdr:col>15</xdr:col>
      <xdr:colOff>101600</xdr:colOff>
      <xdr:row>72</xdr:row>
      <xdr:rowOff>74965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31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66092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41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30931</xdr:rowOff>
    </xdr:from>
    <xdr:to>
      <xdr:col>10</xdr:col>
      <xdr:colOff>114300</xdr:colOff>
      <xdr:row>77</xdr:row>
      <xdr:rowOff>144455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61131"/>
          <a:ext cx="889000" cy="28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31727</xdr:rowOff>
    </xdr:from>
    <xdr:to>
      <xdr:col>10</xdr:col>
      <xdr:colOff>165100</xdr:colOff>
      <xdr:row>76</xdr:row>
      <xdr:rowOff>133327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6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124454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1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108491</xdr:rowOff>
    </xdr:from>
    <xdr:to>
      <xdr:col>6</xdr:col>
      <xdr:colOff>38100</xdr:colOff>
      <xdr:row>77</xdr:row>
      <xdr:rowOff>38641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3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55168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1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83917</xdr:rowOff>
    </xdr:from>
    <xdr:to>
      <xdr:col>24</xdr:col>
      <xdr:colOff>114300</xdr:colOff>
      <xdr:row>72</xdr:row>
      <xdr:rowOff>14067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2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62344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23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134986</xdr:rowOff>
    </xdr:from>
    <xdr:to>
      <xdr:col>20</xdr:col>
      <xdr:colOff>38100</xdr:colOff>
      <xdr:row>74</xdr:row>
      <xdr:rowOff>65136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6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56263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4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58222</xdr:rowOff>
    </xdr:from>
    <xdr:to>
      <xdr:col>15</xdr:col>
      <xdr:colOff>101600</xdr:colOff>
      <xdr:row>71</xdr:row>
      <xdr:rowOff>159822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2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4899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00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151581</xdr:rowOff>
    </xdr:from>
    <xdr:to>
      <xdr:col>10</xdr:col>
      <xdr:colOff>165100</xdr:colOff>
      <xdr:row>76</xdr:row>
      <xdr:rowOff>81731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98259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8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93655</xdr:rowOff>
    </xdr:from>
    <xdr:to>
      <xdr:col>6</xdr:col>
      <xdr:colOff>38100</xdr:colOff>
      <xdr:row>78</xdr:row>
      <xdr:rowOff>23805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168580</xdr:rowOff>
    </xdr:from>
    <xdr:to>
      <xdr:col>24</xdr:col>
      <xdr:colOff>62865</xdr:colOff>
      <xdr:row>96</xdr:row>
      <xdr:rowOff>33210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6456330"/>
          <a:ext cx="1270" cy="36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153356</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6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33210</xdr:rowOff>
    </xdr:from>
    <xdr:to>
      <xdr:col>24</xdr:col>
      <xdr:colOff>152400</xdr:colOff>
      <xdr:row>96</xdr:row>
      <xdr:rowOff>33210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49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115257</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62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95</xdr:row>
      <xdr:rowOff>168580</xdr:rowOff>
    </xdr:from>
    <xdr:to>
      <xdr:col>24</xdr:col>
      <xdr:colOff>152400</xdr:colOff>
      <xdr:row>95</xdr:row>
      <xdr:rowOff>168580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4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119583</xdr:rowOff>
    </xdr:from>
    <xdr:to>
      <xdr:col>24</xdr:col>
      <xdr:colOff>63500</xdr:colOff>
      <xdr:row>96</xdr:row>
      <xdr:rowOff>33210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5550083"/>
          <a:ext cx="838200" cy="94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70807</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58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136601</xdr:rowOff>
    </xdr:from>
    <xdr:to>
      <xdr:col>24</xdr:col>
      <xdr:colOff>114300</xdr:colOff>
      <xdr:row>96</xdr:row>
      <xdr:rowOff>66751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119583</xdr:rowOff>
    </xdr:from>
    <xdr:to>
      <xdr:col>19</xdr:col>
      <xdr:colOff>177800</xdr:colOff>
      <xdr:row>93</xdr:row>
      <xdr:rowOff>163018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5550083"/>
          <a:ext cx="8890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162776</xdr:rowOff>
    </xdr:from>
    <xdr:to>
      <xdr:col>20</xdr:col>
      <xdr:colOff>38100</xdr:colOff>
      <xdr:row>94</xdr:row>
      <xdr:rowOff>92926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1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84053</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2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163018</xdr:rowOff>
    </xdr:from>
    <xdr:to>
      <xdr:col>15</xdr:col>
      <xdr:colOff>50800</xdr:colOff>
      <xdr:row>96</xdr:row>
      <xdr:rowOff>149492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107868"/>
          <a:ext cx="889000" cy="50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123037</xdr:rowOff>
    </xdr:from>
    <xdr:to>
      <xdr:col>15</xdr:col>
      <xdr:colOff>101600</xdr:colOff>
      <xdr:row>94</xdr:row>
      <xdr:rowOff>53187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06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44314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1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149492</xdr:rowOff>
    </xdr:from>
    <xdr:to>
      <xdr:col>10</xdr:col>
      <xdr:colOff>114300</xdr:colOff>
      <xdr:row>97</xdr:row>
      <xdr:rowOff>22200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08692"/>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59486</xdr:rowOff>
    </xdr:from>
    <xdr:to>
      <xdr:col>10</xdr:col>
      <xdr:colOff>165100</xdr:colOff>
      <xdr:row>97</xdr:row>
      <xdr:rowOff>161086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152213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130696</xdr:rowOff>
    </xdr:from>
    <xdr:to>
      <xdr:col>6</xdr:col>
      <xdr:colOff>38100</xdr:colOff>
      <xdr:row>98</xdr:row>
      <xdr:rowOff>60846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7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51973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8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153860</xdr:rowOff>
    </xdr:from>
    <xdr:to>
      <xdr:col>24</xdr:col>
      <xdr:colOff>114300</xdr:colOff>
      <xdr:row>96</xdr:row>
      <xdr:rowOff>84010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26356</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4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68783</xdr:rowOff>
    </xdr:from>
    <xdr:to>
      <xdr:col>20</xdr:col>
      <xdr:colOff>38100</xdr:colOff>
      <xdr:row>90</xdr:row>
      <xdr:rowOff>170383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54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15460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52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112218</xdr:rowOff>
    </xdr:from>
    <xdr:to>
      <xdr:col>15</xdr:col>
      <xdr:colOff>101600</xdr:colOff>
      <xdr:row>94</xdr:row>
      <xdr:rowOff>42368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0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58895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58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98692</xdr:rowOff>
    </xdr:from>
    <xdr:to>
      <xdr:col>10</xdr:col>
      <xdr:colOff>165100</xdr:colOff>
      <xdr:row>97</xdr:row>
      <xdr:rowOff>28842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45369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3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142850</xdr:rowOff>
    </xdr:from>
    <xdr:to>
      <xdr:col>6</xdr:col>
      <xdr:colOff>38100</xdr:colOff>
      <xdr:row>97</xdr:row>
      <xdr:rowOff>73000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89527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137795</xdr:rowOff>
    </xdr:from>
    <xdr:to>
      <xdr:col>54</xdr:col>
      <xdr:colOff>189865</xdr:colOff>
      <xdr:row>38</xdr:row>
      <xdr:rowOff>92075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624195"/>
          <a:ext cx="127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95902</xdr:rowOff>
    </xdr:from>
    <xdr:ext cx="313932"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110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92075</xdr:rowOff>
    </xdr:from>
    <xdr:to>
      <xdr:col>55</xdr:col>
      <xdr:colOff>88900</xdr:colOff>
      <xdr:row>38</xdr:row>
      <xdr:rowOff>92075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0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84472</xdr:rowOff>
    </xdr:from>
    <xdr:ext cx="378565"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9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137795</xdr:rowOff>
    </xdr:from>
    <xdr:to>
      <xdr:col>55</xdr:col>
      <xdr:colOff>88900</xdr:colOff>
      <xdr:row>32</xdr:row>
      <xdr:rowOff>137795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62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92075</xdr:rowOff>
    </xdr:from>
    <xdr:to>
      <xdr:col>55</xdr:col>
      <xdr:colOff>0</xdr:colOff>
      <xdr:row>38</xdr:row>
      <xdr:rowOff>118745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07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130827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57886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107950</xdr:rowOff>
    </xdr:from>
    <xdr:to>
      <xdr:col>55</xdr:col>
      <xdr:colOff>50800</xdr:colOff>
      <xdr:row>35</xdr:row>
      <xdr:rowOff>38100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97790</xdr:rowOff>
    </xdr:from>
    <xdr:to>
      <xdr:col>50</xdr:col>
      <xdr:colOff>114300</xdr:colOff>
      <xdr:row>38</xdr:row>
      <xdr:rowOff>118745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128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155575</xdr:rowOff>
    </xdr:from>
    <xdr:to>
      <xdr:col>50</xdr:col>
      <xdr:colOff>165100</xdr:colOff>
      <xdr:row>35</xdr:row>
      <xdr:rowOff>85725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102252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5760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63500</xdr:rowOff>
    </xdr:from>
    <xdr:to>
      <xdr:col>45</xdr:col>
      <xdr:colOff>177800</xdr:colOff>
      <xdr:row>38</xdr:row>
      <xdr:rowOff>97790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78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102235</xdr:rowOff>
    </xdr:from>
    <xdr:to>
      <xdr:col>46</xdr:col>
      <xdr:colOff>38100</xdr:colOff>
      <xdr:row>35</xdr:row>
      <xdr:rowOff>32385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593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48912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5706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63500</xdr:rowOff>
    </xdr:from>
    <xdr:to>
      <xdr:col>41</xdr:col>
      <xdr:colOff>50800</xdr:colOff>
      <xdr:row>38</xdr:row>
      <xdr:rowOff>101600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7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115570</xdr:rowOff>
    </xdr:from>
    <xdr:to>
      <xdr:col>41</xdr:col>
      <xdr:colOff>101600</xdr:colOff>
      <xdr:row>32</xdr:row>
      <xdr:rowOff>45720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54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62247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520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77470</xdr:rowOff>
    </xdr:from>
    <xdr:to>
      <xdr:col>36</xdr:col>
      <xdr:colOff>165100</xdr:colOff>
      <xdr:row>32</xdr:row>
      <xdr:rowOff>7620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24147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41275</xdr:rowOff>
    </xdr:from>
    <xdr:to>
      <xdr:col>55</xdr:col>
      <xdr:colOff>50800</xdr:colOff>
      <xdr:row>38</xdr:row>
      <xdr:rowOff>142875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127652</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1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67945</xdr:rowOff>
    </xdr:from>
    <xdr:to>
      <xdr:col>50</xdr:col>
      <xdr:colOff>165100</xdr:colOff>
      <xdr:row>38</xdr:row>
      <xdr:rowOff>169545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160672</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75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46990</xdr:rowOff>
    </xdr:from>
    <xdr:to>
      <xdr:col>46</xdr:col>
      <xdr:colOff>38100</xdr:colOff>
      <xdr:row>38</xdr:row>
      <xdr:rowOff>148590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139717</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54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12700</xdr:rowOff>
    </xdr:from>
    <xdr:to>
      <xdr:col>41</xdr:col>
      <xdr:colOff>101600</xdr:colOff>
      <xdr:row>38</xdr:row>
      <xdr:rowOff>114300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105427</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20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50800</xdr:rowOff>
    </xdr:from>
    <xdr:to>
      <xdr:col>36</xdr:col>
      <xdr:colOff>165100</xdr:colOff>
      <xdr:row>38</xdr:row>
      <xdr:rowOff>152400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143527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5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137757</xdr:rowOff>
    </xdr:from>
    <xdr:to>
      <xdr:col>54</xdr:col>
      <xdr:colOff>189865</xdr:colOff>
      <xdr:row>56</xdr:row>
      <xdr:rowOff>43631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0257"/>
          <a:ext cx="1270" cy="934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47458</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6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43631</xdr:rowOff>
    </xdr:from>
    <xdr:to>
      <xdr:col>55</xdr:col>
      <xdr:colOff>88900</xdr:colOff>
      <xdr:row>56</xdr:row>
      <xdr:rowOff>43631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644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84434</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8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137757</xdr:rowOff>
    </xdr:from>
    <xdr:to>
      <xdr:col>55</xdr:col>
      <xdr:colOff>88900</xdr:colOff>
      <xdr:row>50</xdr:row>
      <xdr:rowOff>137757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137757</xdr:rowOff>
    </xdr:from>
    <xdr:to>
      <xdr:col>55</xdr:col>
      <xdr:colOff>0</xdr:colOff>
      <xdr:row>51</xdr:row>
      <xdr:rowOff>69634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8710257"/>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133107</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048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154680</xdr:rowOff>
    </xdr:from>
    <xdr:to>
      <xdr:col>55</xdr:col>
      <xdr:colOff>50800</xdr:colOff>
      <xdr:row>53</xdr:row>
      <xdr:rowOff>84830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0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69634</xdr:rowOff>
    </xdr:from>
    <xdr:to>
      <xdr:col>50</xdr:col>
      <xdr:colOff>114300</xdr:colOff>
      <xdr:row>53</xdr:row>
      <xdr:rowOff>18028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8813584"/>
          <a:ext cx="889000" cy="29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130677</xdr:rowOff>
    </xdr:from>
    <xdr:to>
      <xdr:col>50</xdr:col>
      <xdr:colOff>165100</xdr:colOff>
      <xdr:row>54</xdr:row>
      <xdr:rowOff>60827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21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51954</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31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66491</xdr:rowOff>
    </xdr:from>
    <xdr:to>
      <xdr:col>45</xdr:col>
      <xdr:colOff>177800</xdr:colOff>
      <xdr:row>53</xdr:row>
      <xdr:rowOff>18028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8981891"/>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82728</xdr:rowOff>
    </xdr:from>
    <xdr:to>
      <xdr:col>46</xdr:col>
      <xdr:colOff>38100</xdr:colOff>
      <xdr:row>55</xdr:row>
      <xdr:rowOff>12878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3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4005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4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66491</xdr:rowOff>
    </xdr:from>
    <xdr:to>
      <xdr:col>41</xdr:col>
      <xdr:colOff>50800</xdr:colOff>
      <xdr:row>53</xdr:row>
      <xdr:rowOff>124898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8981891"/>
          <a:ext cx="889000" cy="22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89071</xdr:rowOff>
    </xdr:from>
    <xdr:to>
      <xdr:col>41</xdr:col>
      <xdr:colOff>101600</xdr:colOff>
      <xdr:row>58</xdr:row>
      <xdr:rowOff>19221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10348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5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116675</xdr:rowOff>
    </xdr:from>
    <xdr:to>
      <xdr:col>36</xdr:col>
      <xdr:colOff>165100</xdr:colOff>
      <xdr:row>57</xdr:row>
      <xdr:rowOff>46825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37952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86957</xdr:rowOff>
    </xdr:from>
    <xdr:to>
      <xdr:col>55</xdr:col>
      <xdr:colOff>50800</xdr:colOff>
      <xdr:row>51</xdr:row>
      <xdr:rowOff>17107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865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39984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86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18834</xdr:rowOff>
    </xdr:from>
    <xdr:to>
      <xdr:col>50</xdr:col>
      <xdr:colOff>165100</xdr:colOff>
      <xdr:row>51</xdr:row>
      <xdr:rowOff>120434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87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136961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853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138678</xdr:rowOff>
    </xdr:from>
    <xdr:to>
      <xdr:col>46</xdr:col>
      <xdr:colOff>38100</xdr:colOff>
      <xdr:row>53</xdr:row>
      <xdr:rowOff>68828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05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85355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8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15691</xdr:rowOff>
    </xdr:from>
    <xdr:to>
      <xdr:col>41</xdr:col>
      <xdr:colOff>101600</xdr:colOff>
      <xdr:row>52</xdr:row>
      <xdr:rowOff>117291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89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133818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87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74098</xdr:rowOff>
    </xdr:from>
    <xdr:to>
      <xdr:col>36</xdr:col>
      <xdr:colOff>165100</xdr:colOff>
      <xdr:row>54</xdr:row>
      <xdr:rowOff>4248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1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20775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893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63478</xdr:rowOff>
    </xdr:from>
    <xdr:to>
      <xdr:col>54</xdr:col>
      <xdr:colOff>189865</xdr:colOff>
      <xdr:row>78</xdr:row>
      <xdr:rowOff>40292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36428"/>
          <a:ext cx="1270" cy="1176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44119</xdr:rowOff>
    </xdr:from>
    <xdr:ext cx="534377"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40292</xdr:rowOff>
    </xdr:from>
    <xdr:to>
      <xdr:col>55</xdr:col>
      <xdr:colOff>88900</xdr:colOff>
      <xdr:row>78</xdr:row>
      <xdr:rowOff>40292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13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10155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63478</xdr:rowOff>
    </xdr:from>
    <xdr:to>
      <xdr:col>55</xdr:col>
      <xdr:colOff>88900</xdr:colOff>
      <xdr:row>71</xdr:row>
      <xdr:rowOff>63478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164226</xdr:rowOff>
    </xdr:from>
    <xdr:to>
      <xdr:col>55</xdr:col>
      <xdr:colOff>0</xdr:colOff>
      <xdr:row>71</xdr:row>
      <xdr:rowOff>63478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165726"/>
          <a:ext cx="8382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26440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713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48013</xdr:rowOff>
    </xdr:from>
    <xdr:to>
      <xdr:col>55</xdr:col>
      <xdr:colOff>50800</xdr:colOff>
      <xdr:row>74</xdr:row>
      <xdr:rowOff>149613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7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120531</xdr:rowOff>
    </xdr:from>
    <xdr:to>
      <xdr:col>50</xdr:col>
      <xdr:colOff>114300</xdr:colOff>
      <xdr:row>70</xdr:row>
      <xdr:rowOff>164226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122031"/>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5526</xdr:rowOff>
    </xdr:from>
    <xdr:to>
      <xdr:col>50</xdr:col>
      <xdr:colOff>165100</xdr:colOff>
      <xdr:row>73</xdr:row>
      <xdr:rowOff>107126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5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98253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6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120531</xdr:rowOff>
    </xdr:from>
    <xdr:to>
      <xdr:col>45</xdr:col>
      <xdr:colOff>177800</xdr:colOff>
      <xdr:row>73</xdr:row>
      <xdr:rowOff>9169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122031"/>
          <a:ext cx="889000" cy="40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38346</xdr:rowOff>
    </xdr:from>
    <xdr:to>
      <xdr:col>46</xdr:col>
      <xdr:colOff>38100</xdr:colOff>
      <xdr:row>73</xdr:row>
      <xdr:rowOff>139946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25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131073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64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9169</xdr:rowOff>
    </xdr:from>
    <xdr:to>
      <xdr:col>41</xdr:col>
      <xdr:colOff>50800</xdr:colOff>
      <xdr:row>77</xdr:row>
      <xdr:rowOff>60539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525019"/>
          <a:ext cx="889000" cy="7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72148</xdr:rowOff>
    </xdr:from>
    <xdr:to>
      <xdr:col>41</xdr:col>
      <xdr:colOff>101600</xdr:colOff>
      <xdr:row>77</xdr:row>
      <xdr:rowOff>2298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164875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56635</xdr:rowOff>
    </xdr:from>
    <xdr:to>
      <xdr:col>36</xdr:col>
      <xdr:colOff>165100</xdr:colOff>
      <xdr:row>78</xdr:row>
      <xdr:rowOff>158235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149362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2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12678</xdr:rowOff>
    </xdr:from>
    <xdr:to>
      <xdr:col>55</xdr:col>
      <xdr:colOff>50800</xdr:colOff>
      <xdr:row>71</xdr:row>
      <xdr:rowOff>114278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1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137155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1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113426</xdr:rowOff>
    </xdr:from>
    <xdr:to>
      <xdr:col>50</xdr:col>
      <xdr:colOff>165100</xdr:colOff>
      <xdr:row>71</xdr:row>
      <xdr:rowOff>43576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1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60103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18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69731</xdr:rowOff>
    </xdr:from>
    <xdr:to>
      <xdr:col>46</xdr:col>
      <xdr:colOff>38100</xdr:colOff>
      <xdr:row>70</xdr:row>
      <xdr:rowOff>171331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0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16408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18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129819</xdr:rowOff>
    </xdr:from>
    <xdr:to>
      <xdr:col>41</xdr:col>
      <xdr:colOff>101600</xdr:colOff>
      <xdr:row>73</xdr:row>
      <xdr:rowOff>59969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4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76496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24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9739</xdr:rowOff>
    </xdr:from>
    <xdr:to>
      <xdr:col>36</xdr:col>
      <xdr:colOff>165100</xdr:colOff>
      <xdr:row>77</xdr:row>
      <xdr:rowOff>111339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127866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34798</xdr:rowOff>
    </xdr:from>
    <xdr:to>
      <xdr:col>54</xdr:col>
      <xdr:colOff>189865</xdr:colOff>
      <xdr:row>96</xdr:row>
      <xdr:rowOff>73152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36748"/>
          <a:ext cx="1270" cy="895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76979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5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73152</xdr:rowOff>
    </xdr:from>
    <xdr:to>
      <xdr:col>55</xdr:col>
      <xdr:colOff>88900</xdr:colOff>
      <xdr:row>96</xdr:row>
      <xdr:rowOff>73152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53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152925</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34798</xdr:rowOff>
    </xdr:from>
    <xdr:to>
      <xdr:col>55</xdr:col>
      <xdr:colOff>88900</xdr:colOff>
      <xdr:row>91</xdr:row>
      <xdr:rowOff>34798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3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34798</xdr:rowOff>
    </xdr:from>
    <xdr:to>
      <xdr:col>55</xdr:col>
      <xdr:colOff>0</xdr:colOff>
      <xdr:row>95</xdr:row>
      <xdr:rowOff>111761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636748"/>
          <a:ext cx="838200" cy="7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652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5945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22225</xdr:rowOff>
    </xdr:from>
    <xdr:to>
      <xdr:col>55</xdr:col>
      <xdr:colOff>50800</xdr:colOff>
      <xdr:row>93</xdr:row>
      <xdr:rowOff>123825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596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111761</xdr:rowOff>
    </xdr:from>
    <xdr:to>
      <xdr:col>50</xdr:col>
      <xdr:colOff>114300</xdr:colOff>
      <xdr:row>97</xdr:row>
      <xdr:rowOff>151130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399511"/>
          <a:ext cx="889000" cy="3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140208</xdr:rowOff>
    </xdr:from>
    <xdr:to>
      <xdr:col>50</xdr:col>
      <xdr:colOff>165100</xdr:colOff>
      <xdr:row>93</xdr:row>
      <xdr:rowOff>70358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59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86885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56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104139</xdr:rowOff>
    </xdr:from>
    <xdr:to>
      <xdr:col>45</xdr:col>
      <xdr:colOff>177800</xdr:colOff>
      <xdr:row>97</xdr:row>
      <xdr:rowOff>151130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63339"/>
          <a:ext cx="889000" cy="2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139954</xdr:rowOff>
    </xdr:from>
    <xdr:to>
      <xdr:col>46</xdr:col>
      <xdr:colOff>38100</xdr:colOff>
      <xdr:row>93</xdr:row>
      <xdr:rowOff>70104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591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86631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56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104139</xdr:rowOff>
    </xdr:from>
    <xdr:to>
      <xdr:col>41</xdr:col>
      <xdr:colOff>50800</xdr:colOff>
      <xdr:row>97</xdr:row>
      <xdr:rowOff>157862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63339"/>
          <a:ext cx="889000" cy="2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55245</xdr:rowOff>
    </xdr:from>
    <xdr:to>
      <xdr:col>41</xdr:col>
      <xdr:colOff>101600</xdr:colOff>
      <xdr:row>98</xdr:row>
      <xdr:rowOff>156845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147972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95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29463</xdr:rowOff>
    </xdr:from>
    <xdr:to>
      <xdr:col>36</xdr:col>
      <xdr:colOff>165100</xdr:colOff>
      <xdr:row>95</xdr:row>
      <xdr:rowOff>131063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3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147590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0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155448</xdr:rowOff>
    </xdr:from>
    <xdr:to>
      <xdr:col>55</xdr:col>
      <xdr:colOff>50800</xdr:colOff>
      <xdr:row>91</xdr:row>
      <xdr:rowOff>85598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5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108475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53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60961</xdr:rowOff>
    </xdr:from>
    <xdr:to>
      <xdr:col>50</xdr:col>
      <xdr:colOff>165100</xdr:colOff>
      <xdr:row>95</xdr:row>
      <xdr:rowOff>162561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153688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4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100330</xdr:rowOff>
    </xdr:from>
    <xdr:to>
      <xdr:col>46</xdr:col>
      <xdr:colOff>38100</xdr:colOff>
      <xdr:row>98</xdr:row>
      <xdr:rowOff>30480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21607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53339</xdr:rowOff>
    </xdr:from>
    <xdr:to>
      <xdr:col>41</xdr:col>
      <xdr:colOff>101600</xdr:colOff>
      <xdr:row>96</xdr:row>
      <xdr:rowOff>154939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8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107062</xdr:rowOff>
    </xdr:from>
    <xdr:to>
      <xdr:col>36</xdr:col>
      <xdr:colOff>165100</xdr:colOff>
      <xdr:row>98</xdr:row>
      <xdr:rowOff>37212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28339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162070</xdr:rowOff>
    </xdr:from>
    <xdr:to>
      <xdr:col>85</xdr:col>
      <xdr:colOff>126364</xdr:colOff>
      <xdr:row>38</xdr:row>
      <xdr:rowOff>121738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34120"/>
          <a:ext cx="1269" cy="15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121738</xdr:rowOff>
    </xdr:from>
    <xdr:to>
      <xdr:col>86</xdr:col>
      <xdr:colOff>25400</xdr:colOff>
      <xdr:row>38</xdr:row>
      <xdr:rowOff>121738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108747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162070</xdr:rowOff>
    </xdr:from>
    <xdr:to>
      <xdr:col>86</xdr:col>
      <xdr:colOff>25400</xdr:colOff>
      <xdr:row>29</xdr:row>
      <xdr:rowOff>162070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3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104430</xdr:rowOff>
    </xdr:from>
    <xdr:to>
      <xdr:col>85</xdr:col>
      <xdr:colOff>127000</xdr:colOff>
      <xdr:row>38</xdr:row>
      <xdr:rowOff>121738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19530"/>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54790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71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31913</xdr:rowOff>
    </xdr:from>
    <xdr:to>
      <xdr:col>85</xdr:col>
      <xdr:colOff>177800</xdr:colOff>
      <xdr:row>34</xdr:row>
      <xdr:rowOff>133513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58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83530</xdr:rowOff>
    </xdr:from>
    <xdr:to>
      <xdr:col>81</xdr:col>
      <xdr:colOff>50800</xdr:colOff>
      <xdr:row>38</xdr:row>
      <xdr:rowOff>104430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98630"/>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123843</xdr:rowOff>
    </xdr:from>
    <xdr:to>
      <xdr:col>81</xdr:col>
      <xdr:colOff>101600</xdr:colOff>
      <xdr:row>35</xdr:row>
      <xdr:rowOff>53993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595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70520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7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83530</xdr:rowOff>
    </xdr:from>
    <xdr:to>
      <xdr:col>76</xdr:col>
      <xdr:colOff>114300</xdr:colOff>
      <xdr:row>38</xdr:row>
      <xdr:rowOff>169581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98630"/>
          <a:ext cx="889000" cy="8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42854</xdr:rowOff>
    </xdr:from>
    <xdr:to>
      <xdr:col>76</xdr:col>
      <xdr:colOff>165100</xdr:colOff>
      <xdr:row>35</xdr:row>
      <xdr:rowOff>144454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160981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8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151783</xdr:rowOff>
    </xdr:from>
    <xdr:to>
      <xdr:col>71</xdr:col>
      <xdr:colOff>177800</xdr:colOff>
      <xdr:row>38</xdr:row>
      <xdr:rowOff>169581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66883"/>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166787</xdr:rowOff>
    </xdr:from>
    <xdr:to>
      <xdr:col>72</xdr:col>
      <xdr:colOff>38100</xdr:colOff>
      <xdr:row>37</xdr:row>
      <xdr:rowOff>96937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88900</xdr:rowOff>
    </xdr:from>
    <xdr:to>
      <xdr:col>67</xdr:col>
      <xdr:colOff>101600</xdr:colOff>
      <xdr:row>38</xdr:row>
      <xdr:rowOff>19050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35577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70938</xdr:rowOff>
    </xdr:from>
    <xdr:to>
      <xdr:col>85</xdr:col>
      <xdr:colOff>177800</xdr:colOff>
      <xdr:row>39</xdr:row>
      <xdr:rowOff>1088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157315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0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53630</xdr:rowOff>
    </xdr:from>
    <xdr:to>
      <xdr:col>81</xdr:col>
      <xdr:colOff>101600</xdr:colOff>
      <xdr:row>38</xdr:row>
      <xdr:rowOff>155230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146357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32730</xdr:rowOff>
    </xdr:from>
    <xdr:to>
      <xdr:col>76</xdr:col>
      <xdr:colOff>165100</xdr:colOff>
      <xdr:row>38</xdr:row>
      <xdr:rowOff>134330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125457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118781</xdr:rowOff>
    </xdr:from>
    <xdr:to>
      <xdr:col>72</xdr:col>
      <xdr:colOff>38100</xdr:colOff>
      <xdr:row>39</xdr:row>
      <xdr:rowOff>48931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40058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2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100983</xdr:rowOff>
    </xdr:from>
    <xdr:to>
      <xdr:col>67</xdr:col>
      <xdr:colOff>101600</xdr:colOff>
      <xdr:row>39</xdr:row>
      <xdr:rowOff>31133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22260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68651</xdr:rowOff>
    </xdr:from>
    <xdr:to>
      <xdr:col>85</xdr:col>
      <xdr:colOff>126364</xdr:colOff>
      <xdr:row>54</xdr:row>
      <xdr:rowOff>132888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326951"/>
          <a:ext cx="1269" cy="6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53428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48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132888</xdr:rowOff>
    </xdr:from>
    <xdr:to>
      <xdr:col>86</xdr:col>
      <xdr:colOff>25400</xdr:colOff>
      <xdr:row>54</xdr:row>
      <xdr:rowOff>132888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39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15328</xdr:rowOff>
    </xdr:from>
    <xdr:ext cx="534377"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910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68651</xdr:rowOff>
    </xdr:from>
    <xdr:to>
      <xdr:col>86</xdr:col>
      <xdr:colOff>25400</xdr:colOff>
      <xdr:row>54</xdr:row>
      <xdr:rowOff>68651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326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132888</xdr:rowOff>
    </xdr:from>
    <xdr:to>
      <xdr:col>85</xdr:col>
      <xdr:colOff>127000</xdr:colOff>
      <xdr:row>56</xdr:row>
      <xdr:rowOff>166446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391188"/>
          <a:ext cx="838200" cy="37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142328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229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46655</xdr:rowOff>
    </xdr:from>
    <xdr:to>
      <xdr:col>85</xdr:col>
      <xdr:colOff>177800</xdr:colOff>
      <xdr:row>54</xdr:row>
      <xdr:rowOff>148255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30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166446</xdr:rowOff>
    </xdr:from>
    <xdr:to>
      <xdr:col>81</xdr:col>
      <xdr:colOff>50800</xdr:colOff>
      <xdr:row>57</xdr:row>
      <xdr:rowOff>17033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67646"/>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84557</xdr:rowOff>
    </xdr:from>
    <xdr:to>
      <xdr:col>81</xdr:col>
      <xdr:colOff>101600</xdr:colOff>
      <xdr:row>57</xdr:row>
      <xdr:rowOff>14707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31234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6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98552</xdr:rowOff>
    </xdr:from>
    <xdr:to>
      <xdr:col>76</xdr:col>
      <xdr:colOff>114300</xdr:colOff>
      <xdr:row>57</xdr:row>
      <xdr:rowOff>17033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356852"/>
          <a:ext cx="889000" cy="4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126664</xdr:rowOff>
    </xdr:from>
    <xdr:to>
      <xdr:col>76</xdr:col>
      <xdr:colOff>165100</xdr:colOff>
      <xdr:row>56</xdr:row>
      <xdr:rowOff>56814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73341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3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127173</xdr:rowOff>
    </xdr:from>
    <xdr:to>
      <xdr:col>71</xdr:col>
      <xdr:colOff>177800</xdr:colOff>
      <xdr:row>54</xdr:row>
      <xdr:rowOff>98552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8699673"/>
          <a:ext cx="889000" cy="65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42997</xdr:rowOff>
    </xdr:from>
    <xdr:to>
      <xdr:col>72</xdr:col>
      <xdr:colOff>38100</xdr:colOff>
      <xdr:row>56</xdr:row>
      <xdr:rowOff>144597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135724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3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104170</xdr:rowOff>
    </xdr:from>
    <xdr:to>
      <xdr:col>67</xdr:col>
      <xdr:colOff>101600</xdr:colOff>
      <xdr:row>57</xdr:row>
      <xdr:rowOff>34320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25447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9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82088</xdr:rowOff>
    </xdr:from>
    <xdr:to>
      <xdr:col>85</xdr:col>
      <xdr:colOff>177800</xdr:colOff>
      <xdr:row>55</xdr:row>
      <xdr:rowOff>12238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3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97878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115646</xdr:rowOff>
    </xdr:from>
    <xdr:to>
      <xdr:col>81</xdr:col>
      <xdr:colOff>101600</xdr:colOff>
      <xdr:row>57</xdr:row>
      <xdr:rowOff>45796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36923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137683</xdr:rowOff>
    </xdr:from>
    <xdr:to>
      <xdr:col>76</xdr:col>
      <xdr:colOff>165100</xdr:colOff>
      <xdr:row>57</xdr:row>
      <xdr:rowOff>67833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58960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47752</xdr:rowOff>
    </xdr:from>
    <xdr:to>
      <xdr:col>72</xdr:col>
      <xdr:colOff>38100</xdr:colOff>
      <xdr:row>54</xdr:row>
      <xdr:rowOff>149352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165879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0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76373</xdr:rowOff>
    </xdr:from>
    <xdr:to>
      <xdr:col>67</xdr:col>
      <xdr:colOff>101600</xdr:colOff>
      <xdr:row>51</xdr:row>
      <xdr:rowOff>6523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86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23050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84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92456</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65406"/>
          <a:ext cx="1269"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39133</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4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92456</xdr:rowOff>
    </xdr:from>
    <xdr:to>
      <xdr:col>86</xdr:col>
      <xdr:colOff>25400</xdr:colOff>
      <xdr:row>71</xdr:row>
      <xdr:rowOff>92456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6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50165</xdr:rowOff>
    </xdr:from>
    <xdr:to>
      <xdr:col>85</xdr:col>
      <xdr:colOff>127000</xdr:colOff>
      <xdr:row>73</xdr:row>
      <xdr:rowOff>146177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566015"/>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48277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273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69850</xdr:rowOff>
    </xdr:from>
    <xdr:to>
      <xdr:col>85</xdr:col>
      <xdr:colOff>177800</xdr:colOff>
      <xdr:row>75</xdr:row>
      <xdr:rowOff>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275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146177</xdr:rowOff>
    </xdr:from>
    <xdr:to>
      <xdr:col>81</xdr:col>
      <xdr:colOff>50800</xdr:colOff>
      <xdr:row>77</xdr:row>
      <xdr:rowOff>36830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2662027"/>
          <a:ext cx="889000" cy="57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38036</xdr:rowOff>
    </xdr:from>
    <xdr:to>
      <xdr:col>81</xdr:col>
      <xdr:colOff>101600</xdr:colOff>
      <xdr:row>76</xdr:row>
      <xdr:rowOff>139636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06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130763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6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94361</xdr:rowOff>
    </xdr:from>
    <xdr:to>
      <xdr:col>76</xdr:col>
      <xdr:colOff>114300</xdr:colOff>
      <xdr:row>77</xdr:row>
      <xdr:rowOff>36830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2953111"/>
          <a:ext cx="889000" cy="2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49848</xdr:rowOff>
    </xdr:from>
    <xdr:to>
      <xdr:col>76</xdr:col>
      <xdr:colOff>165100</xdr:colOff>
      <xdr:row>78</xdr:row>
      <xdr:rowOff>151448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2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142575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85598</xdr:rowOff>
    </xdr:from>
    <xdr:to>
      <xdr:col>71</xdr:col>
      <xdr:colOff>177800</xdr:colOff>
      <xdr:row>75</xdr:row>
      <xdr:rowOff>94361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294434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11176</xdr:rowOff>
    </xdr:from>
    <xdr:to>
      <xdr:col>72</xdr:col>
      <xdr:colOff>38100</xdr:colOff>
      <xdr:row>78</xdr:row>
      <xdr:rowOff>112776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103903</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477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34607</xdr:rowOff>
    </xdr:from>
    <xdr:to>
      <xdr:col>67</xdr:col>
      <xdr:colOff>101600</xdr:colOff>
      <xdr:row>78</xdr:row>
      <xdr:rowOff>136207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0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127334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50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170815</xdr:rowOff>
    </xdr:from>
    <xdr:to>
      <xdr:col>85</xdr:col>
      <xdr:colOff>177800</xdr:colOff>
      <xdr:row>73</xdr:row>
      <xdr:rowOff>100965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5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22242</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36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95377</xdr:rowOff>
    </xdr:from>
    <xdr:to>
      <xdr:col>81</xdr:col>
      <xdr:colOff>101600</xdr:colOff>
      <xdr:row>74</xdr:row>
      <xdr:rowOff>25527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42054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238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157480</xdr:rowOff>
    </xdr:from>
    <xdr:to>
      <xdr:col>76</xdr:col>
      <xdr:colOff>165100</xdr:colOff>
      <xdr:row>77</xdr:row>
      <xdr:rowOff>87630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104157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43561</xdr:rowOff>
    </xdr:from>
    <xdr:to>
      <xdr:col>72</xdr:col>
      <xdr:colOff>38100</xdr:colOff>
      <xdr:row>75</xdr:row>
      <xdr:rowOff>145161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9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161688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26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34798</xdr:rowOff>
    </xdr:from>
    <xdr:to>
      <xdr:col>67</xdr:col>
      <xdr:colOff>101600</xdr:colOff>
      <xdr:row>75</xdr:row>
      <xdr:rowOff>136398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8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152925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26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20828</xdr:rowOff>
    </xdr:from>
    <xdr:to>
      <xdr:col>85</xdr:col>
      <xdr:colOff>126364</xdr:colOff>
      <xdr:row>94</xdr:row>
      <xdr:rowOff>80645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622778"/>
          <a:ext cx="1269" cy="57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84472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2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80645</xdr:rowOff>
    </xdr:from>
    <xdr:to>
      <xdr:col>86</xdr:col>
      <xdr:colOff>25400</xdr:colOff>
      <xdr:row>94</xdr:row>
      <xdr:rowOff>80645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19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138955</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20828</xdr:rowOff>
    </xdr:from>
    <xdr:to>
      <xdr:col>86</xdr:col>
      <xdr:colOff>25400</xdr:colOff>
      <xdr:row>91</xdr:row>
      <xdr:rowOff>20828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62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80645</xdr:rowOff>
    </xdr:from>
    <xdr:to>
      <xdr:col>85</xdr:col>
      <xdr:colOff>127000</xdr:colOff>
      <xdr:row>94</xdr:row>
      <xdr:rowOff>133756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196945"/>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106063</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5708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83186</xdr:rowOff>
    </xdr:from>
    <xdr:to>
      <xdr:col>85</xdr:col>
      <xdr:colOff>177800</xdr:colOff>
      <xdr:row>93</xdr:row>
      <xdr:rowOff>13336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585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133756</xdr:rowOff>
    </xdr:from>
    <xdr:to>
      <xdr:col>81</xdr:col>
      <xdr:colOff>50800</xdr:colOff>
      <xdr:row>94</xdr:row>
      <xdr:rowOff>135813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25005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113588</xdr:rowOff>
    </xdr:from>
    <xdr:to>
      <xdr:col>81</xdr:col>
      <xdr:colOff>101600</xdr:colOff>
      <xdr:row>93</xdr:row>
      <xdr:rowOff>43738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588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60265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56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134365</xdr:rowOff>
    </xdr:from>
    <xdr:to>
      <xdr:col>76</xdr:col>
      <xdr:colOff>114300</xdr:colOff>
      <xdr:row>94</xdr:row>
      <xdr:rowOff>135813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25066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74194</xdr:rowOff>
    </xdr:from>
    <xdr:to>
      <xdr:col>76</xdr:col>
      <xdr:colOff>165100</xdr:colOff>
      <xdr:row>93</xdr:row>
      <xdr:rowOff>4344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58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20871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6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48337</xdr:rowOff>
    </xdr:from>
    <xdr:to>
      <xdr:col>71</xdr:col>
      <xdr:colOff>177800</xdr:colOff>
      <xdr:row>94</xdr:row>
      <xdr:rowOff>134365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650287"/>
          <a:ext cx="889000" cy="60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83489</xdr:rowOff>
    </xdr:from>
    <xdr:to>
      <xdr:col>72</xdr:col>
      <xdr:colOff>38100</xdr:colOff>
      <xdr:row>100</xdr:row>
      <xdr:rowOff>13639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70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100</xdr:row>
      <xdr:rowOff>4766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71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151842</xdr:rowOff>
    </xdr:from>
    <xdr:to>
      <xdr:col>67</xdr:col>
      <xdr:colOff>101600</xdr:colOff>
      <xdr:row>98</xdr:row>
      <xdr:rowOff>81992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8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29845</xdr:rowOff>
    </xdr:from>
    <xdr:to>
      <xdr:col>85</xdr:col>
      <xdr:colOff>177800</xdr:colOff>
      <xdr:row>94</xdr:row>
      <xdr:rowOff>131445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116222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82956</xdr:rowOff>
    </xdr:from>
    <xdr:to>
      <xdr:col>81</xdr:col>
      <xdr:colOff>101600</xdr:colOff>
      <xdr:row>95</xdr:row>
      <xdr:rowOff>13106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85013</xdr:rowOff>
    </xdr:from>
    <xdr:to>
      <xdr:col>76</xdr:col>
      <xdr:colOff>165100</xdr:colOff>
      <xdr:row>95</xdr:row>
      <xdr:rowOff>15163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6290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9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83565</xdr:rowOff>
    </xdr:from>
    <xdr:to>
      <xdr:col>72</xdr:col>
      <xdr:colOff>38100</xdr:colOff>
      <xdr:row>95</xdr:row>
      <xdr:rowOff>13715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1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30242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168987</xdr:rowOff>
    </xdr:from>
    <xdr:to>
      <xdr:col>67</xdr:col>
      <xdr:colOff>101600</xdr:colOff>
      <xdr:row>91</xdr:row>
      <xdr:rowOff>99137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5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115664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37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48078</xdr:rowOff>
    </xdr:from>
    <xdr:to>
      <xdr:col>102</xdr:col>
      <xdr:colOff>165100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39914</xdr:rowOff>
    </xdr:from>
    <xdr:to>
      <xdr:col>98</xdr:col>
      <xdr:colOff>38100</xdr:colOff>
      <xdr:row>30</xdr:row>
      <xdr:rowOff>141514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51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158041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4958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278,854</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要因は、ふるさと納税による寄付が継続的に伸びていることに伴うふるさと納税推進事業に要する経費の増やふるさと応援基金への積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・衛生費の住民</a:t>
          </a:r>
          <a:r>
            <a:rPr kumimoji="1" lang="ja-JP" altLang="en-US" sz="1300">
              <a:latin typeface="ＭＳ Ｐゴシック" panose="020B0600070205080204" pitchFamily="50" charset="-128"/>
              <a:ea typeface="ＭＳ Ｐゴシック" panose="020B0600070205080204" pitchFamily="50" charset="-128"/>
            </a:rPr>
            <a:t>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24,733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33,795</a:t>
          </a:r>
          <a:r>
            <a:rPr kumimoji="1" lang="ja-JP" altLang="en-US" sz="1300">
              <a:latin typeface="ＭＳ Ｐゴシック" panose="020B0600070205080204" pitchFamily="50" charset="-128"/>
              <a:ea typeface="ＭＳ Ｐゴシック" panose="020B0600070205080204" pitchFamily="50" charset="-128"/>
            </a:rPr>
            <a:t>円であり、類似団体内で最も高くなった昨年度と比べて大きく減少した。要因は、最終処分場の建設事業及びし尿処理施設整備事業の完了に伴う減によるものである。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1,808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32,034</a:t>
          </a:r>
          <a:r>
            <a:rPr kumimoji="1" lang="ja-JP" altLang="en-US" sz="1300">
              <a:latin typeface="ＭＳ Ｐゴシック" panose="020B0600070205080204" pitchFamily="50" charset="-128"/>
              <a:ea typeface="ＭＳ Ｐゴシック" panose="020B0600070205080204" pitchFamily="50" charset="-128"/>
            </a:rPr>
            <a:t>円であり、類似団体内で最も高くなっている。要因は、</a:t>
          </a:r>
          <a:r>
            <a:rPr kumimoji="1" lang="ja-JP" altLang="en-US" sz="1300">
              <a:solidFill>
                <a:schemeClr val="tx1"/>
              </a:solidFill>
              <a:latin typeface="ＭＳ Ｐゴシック" panose="020B0600070205080204" pitchFamily="50" charset="-128"/>
              <a:ea typeface="ＭＳ Ｐゴシック" panose="020B0600070205080204" pitchFamily="50" charset="-128"/>
            </a:rPr>
            <a:t>農業用機械リースの補助に係る産地生産基盤パワーアップ事業及び森林境界明確化事業に要する経費</a:t>
          </a:r>
          <a:r>
            <a:rPr kumimoji="1" lang="ja-JP" altLang="en-US" sz="1300">
              <a:latin typeface="ＭＳ Ｐゴシック" panose="020B0600070205080204" pitchFamily="50" charset="-128"/>
              <a:ea typeface="ＭＳ Ｐゴシック" panose="020B0600070205080204" pitchFamily="50" charset="-128"/>
            </a:rPr>
            <a:t>の増によるものである。</a:t>
          </a:r>
        </a:p>
        <a:p>
          <a:r>
            <a:rPr kumimoji="1" lang="ja-JP" altLang="en-US" sz="1300">
              <a:latin typeface="ＭＳ Ｐゴシック" panose="020B0600070205080204" pitchFamily="50" charset="-128"/>
              <a:ea typeface="ＭＳ Ｐゴシック" panose="020B0600070205080204" pitchFamily="50" charset="-128"/>
            </a:rPr>
            <a:t>・商工費の住民一人当たりのコストは、前年度から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2,165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53,084</a:t>
          </a:r>
          <a:r>
            <a:rPr kumimoji="1" lang="ja-JP" altLang="en-US" sz="1300">
              <a:latin typeface="ＭＳ Ｐゴシック" panose="020B0600070205080204" pitchFamily="50" charset="-128"/>
              <a:ea typeface="ＭＳ Ｐゴシック" panose="020B0600070205080204" pitchFamily="50" charset="-128"/>
            </a:rPr>
            <a:t>円となったが、類似団体内で最も高くなっている。要因は、物産振興拠点施設整備事業や新型コロナウイルス感染症対策関連事業に要する経費の減となったものである。</a:t>
          </a:r>
        </a:p>
        <a:p>
          <a:r>
            <a:rPr kumimoji="1" lang="ja-JP" altLang="en-US" sz="1300">
              <a:latin typeface="ＭＳ Ｐゴシック" panose="020B0600070205080204" pitchFamily="50" charset="-128"/>
              <a:ea typeface="ＭＳ Ｐゴシック" panose="020B0600070205080204" pitchFamily="50" charset="-128"/>
            </a:rPr>
            <a:t>・土木費の住民一人当たりのコストは、前年度から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6,006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52,876</a:t>
          </a:r>
          <a:r>
            <a:rPr kumimoji="1" lang="ja-JP" altLang="en-US" sz="1300">
              <a:latin typeface="ＭＳ Ｐゴシック" panose="020B0600070205080204" pitchFamily="50" charset="-128"/>
              <a:ea typeface="ＭＳ Ｐゴシック" panose="020B0600070205080204" pitchFamily="50" charset="-128"/>
            </a:rPr>
            <a:t>円であり、類似団体内で最も高くなっている。要因は、山之口運動公園整備事業や都城運動公園防災施設整備事業に要する経費の増によるものである。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今後の健全な財政運営を見据え、</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6,249</a:t>
          </a:r>
          <a:r>
            <a:rPr kumimoji="1" lang="ja-JP" altLang="en-US" sz="1400">
              <a:latin typeface="ＭＳ ゴシック" pitchFamily="49" charset="-128"/>
              <a:ea typeface="ＭＳ ゴシック" pitchFamily="49" charset="-128"/>
            </a:rPr>
            <a:t>万円を積み立てたことにより、財政調整基金残高は</a:t>
          </a:r>
          <a:r>
            <a:rPr kumimoji="1" lang="en-US" altLang="ja-JP" sz="1400">
              <a:latin typeface="ＭＳ ゴシック" pitchFamily="49" charset="-128"/>
              <a:ea typeface="ＭＳ ゴシック" pitchFamily="49" charset="-128"/>
            </a:rPr>
            <a:t>3.44</a:t>
          </a:r>
          <a:r>
            <a:rPr kumimoji="1" lang="ja-JP" altLang="en-US" sz="1400">
              <a:latin typeface="ＭＳ ゴシック" pitchFamily="49" charset="-128"/>
              <a:ea typeface="ＭＳ ゴシック" pitchFamily="49" charset="-128"/>
            </a:rPr>
            <a:t>ポイントの増となっており、実質収支額については、毎年度ほぼ同水準で推移している。</a:t>
          </a:r>
        </a:p>
        <a:p>
          <a:r>
            <a:rPr kumimoji="1" lang="ja-JP" altLang="en-US" sz="1400">
              <a:latin typeface="ＭＳ ゴシック" pitchFamily="49" charset="-128"/>
              <a:ea typeface="ＭＳ ゴシック" pitchFamily="49" charset="-128"/>
            </a:rPr>
            <a:t>　実質単年度収支については、令和５年度には公債費の繰上償還を実施しておらず、財政調整基金の積立金が増加（前年度比</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1,338</a:t>
          </a:r>
          <a:r>
            <a:rPr kumimoji="1" lang="ja-JP" altLang="en-US" sz="1400">
              <a:latin typeface="ＭＳ ゴシック" pitchFamily="49" charset="-128"/>
              <a:ea typeface="ＭＳ ゴシック" pitchFamily="49" charset="-128"/>
            </a:rPr>
            <a:t>万円）したことから</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一般会計及び全ての特別会計において、赤字は発生していない。</a:t>
          </a:r>
        </a:p>
        <a:p>
          <a:r>
            <a:rPr kumimoji="1" lang="ja-JP" altLang="en-US" sz="1400">
              <a:latin typeface="ＭＳ ゴシック" pitchFamily="49" charset="-128"/>
              <a:ea typeface="ＭＳ ゴシック" pitchFamily="49" charset="-128"/>
            </a:rPr>
            <a:t>　標準財政規模比については、ほとんどの会計が例年同水準であるが、 都城市介護保険特別会計は、新型コロナウイルス感染症による利用控えからの回復等により介護予防サービス給付費などの歳出が増加したことにより、</a:t>
          </a:r>
          <a:r>
            <a:rPr kumimoji="1" lang="en-US" altLang="ja-JP" sz="1400">
              <a:latin typeface="ＭＳ ゴシック" pitchFamily="49" charset="-128"/>
              <a:ea typeface="ＭＳ ゴシック" pitchFamily="49" charset="-128"/>
            </a:rPr>
            <a:t>0.87</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実質公債費比率の分子の増（前年度比</a:t>
          </a:r>
          <a:r>
            <a:rPr kumimoji="1" lang="en-US" altLang="ja-JP" sz="1400">
              <a:latin typeface="ＭＳ ゴシック" pitchFamily="49" charset="-128"/>
              <a:ea typeface="ＭＳ ゴシック" pitchFamily="49" charset="-128"/>
            </a:rPr>
            <a:t>370</a:t>
          </a:r>
          <a:r>
            <a:rPr kumimoji="1" lang="ja-JP" altLang="en-US" sz="1400">
              <a:latin typeface="ＭＳ ゴシック" pitchFamily="49" charset="-128"/>
              <a:ea typeface="ＭＳ ゴシック" pitchFamily="49" charset="-128"/>
            </a:rPr>
            <a:t>百万円）の要因としては、災害復旧費等に係る基準財政需要額（▲</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百万円）や事業費補正により基準財政需要額に算入された公債費（▲</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百万円）の減少が挙げられる。</a:t>
          </a:r>
        </a:p>
        <a:p>
          <a:r>
            <a:rPr kumimoji="1" lang="ja-JP" altLang="en-US" sz="1400">
              <a:latin typeface="ＭＳ ゴシック" pitchFamily="49" charset="-128"/>
              <a:ea typeface="ＭＳ ゴシック" pitchFamily="49" charset="-128"/>
            </a:rPr>
            <a:t>　今後も計画的な償還を推進するとともに、新規発行市債の抑制を図る。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将来負担比率の分子の減（前年度比▲</a:t>
          </a:r>
          <a:r>
            <a:rPr kumimoji="1" lang="en-US" altLang="ja-JP" sz="1400">
              <a:latin typeface="ＭＳ ゴシック" pitchFamily="49" charset="-128"/>
              <a:ea typeface="ＭＳ ゴシック" pitchFamily="49" charset="-128"/>
            </a:rPr>
            <a:t>6,646</a:t>
          </a:r>
          <a:r>
            <a:rPr kumimoji="1" lang="ja-JP" altLang="en-US" sz="1400">
              <a:latin typeface="ＭＳ ゴシック" pitchFamily="49" charset="-128"/>
              <a:ea typeface="ＭＳ ゴシック" pitchFamily="49" charset="-128"/>
            </a:rPr>
            <a:t>百万円）の要因としては、</a:t>
          </a:r>
          <a:r>
            <a:rPr kumimoji="1" lang="ja-JP" altLang="en-US" sz="1400">
              <a:solidFill>
                <a:schemeClr val="tx1"/>
              </a:solidFill>
              <a:latin typeface="ＭＳ ゴシック" pitchFamily="49" charset="-128"/>
              <a:ea typeface="ＭＳ ゴシック" pitchFamily="49" charset="-128"/>
            </a:rPr>
            <a:t>一般会計における地方債の現在高の減（前年度比▲</a:t>
          </a:r>
          <a:r>
            <a:rPr kumimoji="1" lang="en-US" altLang="ja-JP" sz="1400">
              <a:solidFill>
                <a:schemeClr val="tx1"/>
              </a:solidFill>
              <a:latin typeface="ＭＳ ゴシック" pitchFamily="49" charset="-128"/>
              <a:ea typeface="ＭＳ ゴシック" pitchFamily="49" charset="-128"/>
            </a:rPr>
            <a:t>3,301</a:t>
          </a:r>
          <a:r>
            <a:rPr kumimoji="1" lang="ja-JP" altLang="en-US" sz="1400">
              <a:solidFill>
                <a:schemeClr val="tx1"/>
              </a:solidFill>
              <a:latin typeface="ＭＳ ゴシック" pitchFamily="49" charset="-128"/>
              <a:ea typeface="ＭＳ ゴシック" pitchFamily="49" charset="-128"/>
            </a:rPr>
            <a:t>百万円）や充当可能基金の増（前年度比</a:t>
          </a:r>
          <a:r>
            <a:rPr kumimoji="1" lang="en-US" altLang="ja-JP" sz="1400">
              <a:solidFill>
                <a:schemeClr val="tx1"/>
              </a:solidFill>
              <a:latin typeface="ＭＳ ゴシック" pitchFamily="49" charset="-128"/>
              <a:ea typeface="ＭＳ ゴシック" pitchFamily="49" charset="-128"/>
            </a:rPr>
            <a:t>7,219</a:t>
          </a:r>
          <a:r>
            <a:rPr kumimoji="1" lang="ja-JP" altLang="en-US" sz="1400">
              <a:solidFill>
                <a:schemeClr val="tx1"/>
              </a:solidFill>
              <a:latin typeface="ＭＳ ゴシック" pitchFamily="49" charset="-128"/>
              <a:ea typeface="ＭＳ ゴシック" pitchFamily="49" charset="-128"/>
            </a:rPr>
            <a:t>百万円）が挙げられる。</a:t>
          </a:r>
        </a:p>
        <a:p>
          <a:r>
            <a:rPr kumimoji="1" lang="ja-JP" altLang="en-US" sz="1400">
              <a:solidFill>
                <a:schemeClr val="tx1"/>
              </a:solidFill>
              <a:latin typeface="ＭＳ ゴシック" pitchFamily="49" charset="-128"/>
              <a:ea typeface="ＭＳ ゴシック" pitchFamily="49" charset="-128"/>
            </a:rPr>
            <a:t>　今後も地方債現在</a:t>
          </a:r>
          <a:r>
            <a:rPr kumimoji="1" lang="ja-JP" altLang="en-US" sz="1400">
              <a:latin typeface="ＭＳ ゴシック" pitchFamily="49" charset="-128"/>
              <a:ea typeface="ＭＳ ゴシック" pitchFamily="49" charset="-128"/>
            </a:rPr>
            <a:t>高の圧縮を図り、健全な財政運営に努める。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・総合文化ホール等の公共施設の維持補修のための財源として、公共施設整備等基金を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万円を取崩したことに加え、普通交付税の合併算定替による特例措置の縮減に対応するため合併算定替低減対策基金を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した一方で、ふるさと応援寄附金の管理・運用に係るふるさと応援を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万円積立てたこと、後年度の重点的・継続的に取り組む地方創生推進事業の財源とするため、地方創生基金へ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・公共施設整備等基金：公共施設の整備（増改築、維持補修、解体及び撤去を含む。）又は公共用地の取得に係る事業の財源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・地方創生基金：地方創生の推進</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・職員退職手当基金：退職手当の財源に充てるもの</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・公共施設整備等基金：総合文化ホールの施設整備の修繕費や道路補修費の財源として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万円を積立てたことによる増加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・地方創生基金：後年度、重点的・継続的に取り組む地方創生事業の財源とするため、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3,692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万円を積立てたことによる増加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・合併算定替逓減対策基金：普通交付税の合併算定替による特例措置の縮減に対応するため、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・職員退職手当基金：退職手当の財源として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9,735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・公共施設整備等基金：毎年度の財政状況を勘案しながら、積立及び取崩しを実施</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・ふるさと応援基金：ふるさと納税の受け入れ状況により、適正な管理を実施</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・地方創生基金：毎年度の財政状況を勘案しながら、積み立て及び取り崩しを実施。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・今後の健全な財政運営を見据え、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・決算状況を踏まえ、可能な範囲での積立てを行う。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・税収の増加及び行政改革等により捻出した</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8,678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・市債の発行・償還状況を考慮しながら、積立及び取崩しを実施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133140300</v>
      </c>
      <c r="BO4" s="436"/>
      <c r="BP4" s="436"/>
      <c r="BQ4" s="436"/>
      <c r="BR4" s="436"/>
      <c r="BS4" s="436"/>
      <c r="BT4" s="436"/>
      <c r="BU4" s="437"/>
      <c r="BV4" s="435">
        <v>128340867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3.7</v>
      </c>
      <c r="CU4" s="576"/>
      <c r="CV4" s="576"/>
      <c r="CW4" s="576"/>
      <c r="CX4" s="576"/>
      <c r="CY4" s="576"/>
      <c r="CZ4" s="576"/>
      <c r="DA4" s="577"/>
      <c r="DB4" s="575">
        <v>3.7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129988378</v>
      </c>
      <c r="BO5" s="407"/>
      <c r="BP5" s="407"/>
      <c r="BQ5" s="407"/>
      <c r="BR5" s="407"/>
      <c r="BS5" s="407"/>
      <c r="BT5" s="407"/>
      <c r="BU5" s="408"/>
      <c r="BV5" s="406">
        <v>124649700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95.9</v>
      </c>
      <c r="CU5" s="404"/>
      <c r="CV5" s="404"/>
      <c r="CW5" s="404"/>
      <c r="CX5" s="404"/>
      <c r="CY5" s="404"/>
      <c r="CZ5" s="404"/>
      <c r="DA5" s="405"/>
      <c r="DB5" s="403">
        <v>95.2</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3151922</v>
      </c>
      <c r="BO6" s="407"/>
      <c r="BP6" s="407"/>
      <c r="BQ6" s="407"/>
      <c r="BR6" s="407"/>
      <c r="BS6" s="407"/>
      <c r="BT6" s="407"/>
      <c r="BU6" s="408"/>
      <c r="BV6" s="406">
        <v>3691167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96.6</v>
      </c>
      <c r="CU6" s="550"/>
      <c r="CV6" s="550"/>
      <c r="CW6" s="550"/>
      <c r="CX6" s="550"/>
      <c r="CY6" s="550"/>
      <c r="CZ6" s="550"/>
      <c r="DA6" s="551"/>
      <c r="DB6" s="549">
        <v>96.7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1607016</v>
      </c>
      <c r="BO7" s="407"/>
      <c r="BP7" s="407"/>
      <c r="BQ7" s="407"/>
      <c r="BR7" s="407"/>
      <c r="BS7" s="407"/>
      <c r="BT7" s="407"/>
      <c r="BU7" s="408"/>
      <c r="BV7" s="406">
        <v>2170144</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42146965</v>
      </c>
      <c r="CU7" s="407"/>
      <c r="CV7" s="407"/>
      <c r="CW7" s="407"/>
      <c r="CX7" s="407"/>
      <c r="CY7" s="407"/>
      <c r="CZ7" s="407"/>
      <c r="DA7" s="408"/>
      <c r="DB7" s="406">
        <v>41582525</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1544906</v>
      </c>
      <c r="BO8" s="407"/>
      <c r="BP8" s="407"/>
      <c r="BQ8" s="407"/>
      <c r="BR8" s="407"/>
      <c r="BS8" s="407"/>
      <c r="BT8" s="407"/>
      <c r="BU8" s="408"/>
      <c r="BV8" s="406">
        <v>1521023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0.54</v>
      </c>
      <c r="CU8" s="510"/>
      <c r="CV8" s="510"/>
      <c r="CW8" s="510"/>
      <c r="CX8" s="510"/>
      <c r="CY8" s="510"/>
      <c r="CZ8" s="510"/>
      <c r="DA8" s="511"/>
      <c r="DB8" s="509">
        <v>0.55000000000000004</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160640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23883</v>
      </c>
      <c r="BO9" s="407"/>
      <c r="BP9" s="407"/>
      <c r="BQ9" s="407"/>
      <c r="BR9" s="407"/>
      <c r="BS9" s="407"/>
      <c r="BT9" s="407"/>
      <c r="BU9" s="408"/>
      <c r="BV9" s="406">
        <v>26758</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10.1</v>
      </c>
      <c r="CU9" s="404"/>
      <c r="CV9" s="404"/>
      <c r="CW9" s="404"/>
      <c r="CX9" s="404"/>
      <c r="CY9" s="404"/>
      <c r="CZ9" s="404"/>
      <c r="DA9" s="405"/>
      <c r="DB9" s="403">
        <v>11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165029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2062485</v>
      </c>
      <c r="BO10" s="407"/>
      <c r="BP10" s="407"/>
      <c r="BQ10" s="407"/>
      <c r="BR10" s="407"/>
      <c r="BS10" s="407"/>
      <c r="BT10" s="407"/>
      <c r="BU10" s="408"/>
      <c r="BV10" s="406">
        <v>1449101</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161515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545360</v>
      </c>
      <c r="BO12" s="407"/>
      <c r="BP12" s="407"/>
      <c r="BQ12" s="407"/>
      <c r="BR12" s="407"/>
      <c r="BS12" s="407"/>
      <c r="BT12" s="407"/>
      <c r="BU12" s="408"/>
      <c r="BV12" s="406">
        <v>643562</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159296</v>
      </c>
      <c r="S13" s="494"/>
      <c r="T13" s="494"/>
      <c r="U13" s="494"/>
      <c r="V13" s="495"/>
      <c r="W13" s="496" t="s">
        <v>131</v>
      </c>
      <c r="X13" s="392"/>
      <c r="Y13" s="392"/>
      <c r="Z13" s="392"/>
      <c r="AA13" s="392"/>
      <c r="AB13" s="393"/>
      <c r="AC13" s="359">
        <v>6319</v>
      </c>
      <c r="AD13" s="360"/>
      <c r="AE13" s="360"/>
      <c r="AF13" s="360"/>
      <c r="AG13" s="361"/>
      <c r="AH13" s="359">
        <v>7366</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1541008</v>
      </c>
      <c r="BO13" s="407"/>
      <c r="BP13" s="407"/>
      <c r="BQ13" s="407"/>
      <c r="BR13" s="407"/>
      <c r="BS13" s="407"/>
      <c r="BT13" s="407"/>
      <c r="BU13" s="408"/>
      <c r="BV13" s="406">
        <v>832297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5.7</v>
      </c>
      <c r="CU13" s="404"/>
      <c r="CV13" s="404"/>
      <c r="CW13" s="404"/>
      <c r="CX13" s="404"/>
      <c r="CY13" s="404"/>
      <c r="CZ13" s="404"/>
      <c r="DA13" s="405"/>
      <c r="DB13" s="403">
        <v>4.9000000000000004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161605</v>
      </c>
      <c r="S14" s="494"/>
      <c r="T14" s="494"/>
      <c r="U14" s="494"/>
      <c r="V14" s="495"/>
      <c r="W14" s="497"/>
      <c r="X14" s="395"/>
      <c r="Y14" s="395"/>
      <c r="Z14" s="395"/>
      <c r="AA14" s="395"/>
      <c r="AB14" s="396"/>
      <c r="AC14" s="486">
        <v>8.6</v>
      </c>
      <c r="AD14" s="487"/>
      <c r="AE14" s="487"/>
      <c r="AF14" s="487"/>
      <c r="AG14" s="488"/>
      <c r="AH14" s="486">
        <v>9.6999999999999993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159791</v>
      </c>
      <c r="S15" s="494"/>
      <c r="T15" s="494"/>
      <c r="U15" s="494"/>
      <c r="V15" s="495"/>
      <c r="W15" s="496" t="s">
        <v>137</v>
      </c>
      <c r="X15" s="392"/>
      <c r="Y15" s="392"/>
      <c r="Z15" s="392"/>
      <c r="AA15" s="392"/>
      <c r="AB15" s="393"/>
      <c r="AC15" s="359">
        <v>17526</v>
      </c>
      <c r="AD15" s="360"/>
      <c r="AE15" s="360"/>
      <c r="AF15" s="360"/>
      <c r="AG15" s="361"/>
      <c r="AH15" s="359">
        <v>18753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20160020</v>
      </c>
      <c r="BO15" s="436"/>
      <c r="BP15" s="436"/>
      <c r="BQ15" s="436"/>
      <c r="BR15" s="436"/>
      <c r="BS15" s="436"/>
      <c r="BT15" s="436"/>
      <c r="BU15" s="437"/>
      <c r="BV15" s="435">
        <v>19794186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23.8</v>
      </c>
      <c r="AD16" s="487"/>
      <c r="AE16" s="487"/>
      <c r="AF16" s="487"/>
      <c r="AG16" s="488"/>
      <c r="AH16" s="486">
        <v>24.7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36680731</v>
      </c>
      <c r="BO16" s="407"/>
      <c r="BP16" s="407"/>
      <c r="BQ16" s="407"/>
      <c r="BR16" s="407"/>
      <c r="BS16" s="407"/>
      <c r="BT16" s="407"/>
      <c r="BU16" s="408"/>
      <c r="BV16" s="406">
        <v>35811587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49788</v>
      </c>
      <c r="AD17" s="360"/>
      <c r="AE17" s="360"/>
      <c r="AF17" s="360"/>
      <c r="AG17" s="361"/>
      <c r="AH17" s="359">
        <v>49858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25306263</v>
      </c>
      <c r="BO17" s="407"/>
      <c r="BP17" s="407"/>
      <c r="BQ17" s="407"/>
      <c r="BR17" s="407"/>
      <c r="BS17" s="407"/>
      <c r="BT17" s="407"/>
      <c r="BU17" s="408"/>
      <c r="BV17" s="406">
        <v>24918211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653.36</v>
      </c>
      <c r="M18" s="459"/>
      <c r="N18" s="459"/>
      <c r="O18" s="459"/>
      <c r="P18" s="459"/>
      <c r="Q18" s="459"/>
      <c r="R18" s="460"/>
      <c r="S18" s="460"/>
      <c r="T18" s="460"/>
      <c r="U18" s="460"/>
      <c r="V18" s="461"/>
      <c r="W18" s="477"/>
      <c r="X18" s="478"/>
      <c r="Y18" s="478"/>
      <c r="Z18" s="478"/>
      <c r="AA18" s="478"/>
      <c r="AB18" s="502"/>
      <c r="AC18" s="376">
        <v>67.599999999999994</v>
      </c>
      <c r="AD18" s="377"/>
      <c r="AE18" s="377"/>
      <c r="AF18" s="377"/>
      <c r="AG18" s="462"/>
      <c r="AH18" s="376">
        <v>65.599999999999994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41073941</v>
      </c>
      <c r="BO18" s="407"/>
      <c r="BP18" s="407"/>
      <c r="BQ18" s="407"/>
      <c r="BR18" s="407"/>
      <c r="BS18" s="407"/>
      <c r="BT18" s="407"/>
      <c r="BU18" s="408"/>
      <c r="BV18" s="406">
        <v>40222183</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246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72524195</v>
      </c>
      <c r="BO19" s="407"/>
      <c r="BP19" s="407"/>
      <c r="BQ19" s="407"/>
      <c r="BR19" s="407"/>
      <c r="BS19" s="407"/>
      <c r="BT19" s="407"/>
      <c r="BU19" s="408"/>
      <c r="BV19" s="406">
        <v>65638077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71092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64977976</v>
      </c>
      <c r="BO22" s="436"/>
      <c r="BP22" s="436"/>
      <c r="BQ22" s="436"/>
      <c r="BR22" s="436"/>
      <c r="BS22" s="436"/>
      <c r="BT22" s="436"/>
      <c r="BU22" s="437"/>
      <c r="BV22" s="435">
        <v>68278731</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30043441</v>
      </c>
      <c r="BO23" s="407"/>
      <c r="BP23" s="407"/>
      <c r="BQ23" s="407"/>
      <c r="BR23" s="407"/>
      <c r="BS23" s="407"/>
      <c r="BT23" s="407"/>
      <c r="BU23" s="408"/>
      <c r="BV23" s="406">
        <v>32574819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9400</v>
      </c>
      <c r="R24" s="360"/>
      <c r="S24" s="360"/>
      <c r="T24" s="360"/>
      <c r="U24" s="360"/>
      <c r="V24" s="361"/>
      <c r="W24" s="449"/>
      <c r="X24" s="386"/>
      <c r="Y24" s="387"/>
      <c r="Z24" s="362" t="s">
        <v>162</v>
      </c>
      <c r="AA24" s="363"/>
      <c r="AB24" s="363"/>
      <c r="AC24" s="363"/>
      <c r="AD24" s="363"/>
      <c r="AE24" s="363"/>
      <c r="AF24" s="363"/>
      <c r="AG24" s="364"/>
      <c r="AH24" s="359">
        <v>1230</v>
      </c>
      <c r="AI24" s="360"/>
      <c r="AJ24" s="360"/>
      <c r="AK24" s="360"/>
      <c r="AL24" s="361"/>
      <c r="AM24" s="359">
        <v>3900330</v>
      </c>
      <c r="AN24" s="360"/>
      <c r="AO24" s="360"/>
      <c r="AP24" s="360"/>
      <c r="AQ24" s="360"/>
      <c r="AR24" s="361"/>
      <c r="AS24" s="359">
        <v>3171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40233658</v>
      </c>
      <c r="BO24" s="407"/>
      <c r="BP24" s="407"/>
      <c r="BQ24" s="407"/>
      <c r="BR24" s="407"/>
      <c r="BS24" s="407"/>
      <c r="BT24" s="407"/>
      <c r="BU24" s="408"/>
      <c r="BV24" s="406">
        <v>41309326</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7150</v>
      </c>
      <c r="R25" s="360"/>
      <c r="S25" s="360"/>
      <c r="T25" s="360"/>
      <c r="U25" s="360"/>
      <c r="V25" s="361"/>
      <c r="W25" s="449"/>
      <c r="X25" s="386"/>
      <c r="Y25" s="387"/>
      <c r="Z25" s="362" t="s">
        <v>165</v>
      </c>
      <c r="AA25" s="363"/>
      <c r="AB25" s="363"/>
      <c r="AC25" s="363"/>
      <c r="AD25" s="363"/>
      <c r="AE25" s="363"/>
      <c r="AF25" s="363"/>
      <c r="AG25" s="364"/>
      <c r="AH25" s="359">
        <v>182</v>
      </c>
      <c r="AI25" s="360"/>
      <c r="AJ25" s="360"/>
      <c r="AK25" s="360"/>
      <c r="AL25" s="361"/>
      <c r="AM25" s="359">
        <v>557284</v>
      </c>
      <c r="AN25" s="360"/>
      <c r="AO25" s="360"/>
      <c r="AP25" s="360"/>
      <c r="AQ25" s="360"/>
      <c r="AR25" s="361"/>
      <c r="AS25" s="359">
        <v>3062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13982816</v>
      </c>
      <c r="BO25" s="436"/>
      <c r="BP25" s="436"/>
      <c r="BQ25" s="436"/>
      <c r="BR25" s="436"/>
      <c r="BS25" s="436"/>
      <c r="BT25" s="436"/>
      <c r="BU25" s="437"/>
      <c r="BV25" s="435">
        <v>8658243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6750</v>
      </c>
      <c r="R26" s="360"/>
      <c r="S26" s="360"/>
      <c r="T26" s="360"/>
      <c r="U26" s="360"/>
      <c r="V26" s="361"/>
      <c r="W26" s="449"/>
      <c r="X26" s="386"/>
      <c r="Y26" s="387"/>
      <c r="Z26" s="362" t="s">
        <v>168</v>
      </c>
      <c r="AA26" s="417"/>
      <c r="AB26" s="417"/>
      <c r="AC26" s="417"/>
      <c r="AD26" s="417"/>
      <c r="AE26" s="417"/>
      <c r="AF26" s="417"/>
      <c r="AG26" s="418"/>
      <c r="AH26" s="359">
        <v>39</v>
      </c>
      <c r="AI26" s="360"/>
      <c r="AJ26" s="360"/>
      <c r="AK26" s="360"/>
      <c r="AL26" s="361"/>
      <c r="AM26" s="359">
        <v>134589</v>
      </c>
      <c r="AN26" s="360"/>
      <c r="AO26" s="360"/>
      <c r="AP26" s="360"/>
      <c r="AQ26" s="360"/>
      <c r="AR26" s="361"/>
      <c r="AS26" s="359">
        <v>3451</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5000</v>
      </c>
      <c r="R27" s="360"/>
      <c r="S27" s="360"/>
      <c r="T27" s="360"/>
      <c r="U27" s="360"/>
      <c r="V27" s="361"/>
      <c r="W27" s="449"/>
      <c r="X27" s="386"/>
      <c r="Y27" s="387"/>
      <c r="Z27" s="362" t="s">
        <v>171</v>
      </c>
      <c r="AA27" s="363"/>
      <c r="AB27" s="363"/>
      <c r="AC27" s="363"/>
      <c r="AD27" s="363"/>
      <c r="AE27" s="363"/>
      <c r="AF27" s="363"/>
      <c r="AG27" s="364"/>
      <c r="AH27" s="359">
        <v>15</v>
      </c>
      <c r="AI27" s="360"/>
      <c r="AJ27" s="360"/>
      <c r="AK27" s="360"/>
      <c r="AL27" s="361"/>
      <c r="AM27" s="359">
        <v>55770</v>
      </c>
      <c r="AN27" s="360"/>
      <c r="AO27" s="360"/>
      <c r="AP27" s="360"/>
      <c r="AQ27" s="360"/>
      <c r="AR27" s="361"/>
      <c r="AS27" s="359">
        <v>3718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1741097</v>
      </c>
      <c r="BO27" s="441"/>
      <c r="BP27" s="441"/>
      <c r="BQ27" s="441"/>
      <c r="BR27" s="441"/>
      <c r="BS27" s="441"/>
      <c r="BT27" s="441"/>
      <c r="BU27" s="442"/>
      <c r="BV27" s="440">
        <v>1741097</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4200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6720754</v>
      </c>
      <c r="BO28" s="436"/>
      <c r="BP28" s="436"/>
      <c r="BQ28" s="436"/>
      <c r="BR28" s="436"/>
      <c r="BS28" s="436"/>
      <c r="BT28" s="436"/>
      <c r="BU28" s="437"/>
      <c r="BV28" s="435">
        <v>5203629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27</v>
      </c>
      <c r="M29" s="360"/>
      <c r="N29" s="360"/>
      <c r="O29" s="360"/>
      <c r="P29" s="361"/>
      <c r="Q29" s="359">
        <v>4000</v>
      </c>
      <c r="R29" s="360"/>
      <c r="S29" s="360"/>
      <c r="T29" s="360"/>
      <c r="U29" s="360"/>
      <c r="V29" s="361"/>
      <c r="W29" s="450"/>
      <c r="X29" s="451"/>
      <c r="Y29" s="452"/>
      <c r="Z29" s="362" t="s">
        <v>177</v>
      </c>
      <c r="AA29" s="363"/>
      <c r="AB29" s="363"/>
      <c r="AC29" s="363"/>
      <c r="AD29" s="363"/>
      <c r="AE29" s="363"/>
      <c r="AF29" s="363"/>
      <c r="AG29" s="364"/>
      <c r="AH29" s="359">
        <v>1245</v>
      </c>
      <c r="AI29" s="360"/>
      <c r="AJ29" s="360"/>
      <c r="AK29" s="360"/>
      <c r="AL29" s="361"/>
      <c r="AM29" s="359">
        <v>3956100</v>
      </c>
      <c r="AN29" s="360"/>
      <c r="AO29" s="360"/>
      <c r="AP29" s="360"/>
      <c r="AQ29" s="360"/>
      <c r="AR29" s="361"/>
      <c r="AS29" s="359">
        <v>3178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7041500</v>
      </c>
      <c r="BO29" s="407"/>
      <c r="BP29" s="407"/>
      <c r="BQ29" s="407"/>
      <c r="BR29" s="407"/>
      <c r="BS29" s="407"/>
      <c r="BT29" s="407"/>
      <c r="BU29" s="408"/>
      <c r="BV29" s="406">
        <v>6857361</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44863899</v>
      </c>
      <c r="BO30" s="441"/>
      <c r="BP30" s="441"/>
      <c r="BQ30" s="441"/>
      <c r="BR30" s="441"/>
      <c r="BS30" s="441"/>
      <c r="BT30" s="441"/>
      <c r="BU30" s="442"/>
      <c r="BV30" s="440">
        <v>44125181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都城市国民健康保険特別会計（事業勘定）</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都城市水道事業会計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IF('各会計、関係団体の財政状況及び健全化判断比率'!B37="","",'各会計、関係団体の財政状況及び健全化判断比率'!B37)</f>
        <v>都城市公設地方卸売市場事業特別会計</v>
      </c>
      <c r="BH34" s="355"/>
      <c r="BI34" s="355"/>
      <c r="BJ34" s="355"/>
      <c r="BK34" s="355"/>
      <c r="BL34" s="355"/>
      <c r="BM34" s="355"/>
      <c r="BN34" s="355"/>
      <c r="BO34" s="355"/>
      <c r="BP34" s="355"/>
      <c r="BQ34" s="355"/>
      <c r="BR34" s="355"/>
      <c r="BS34" s="355"/>
      <c r="BT34" s="355"/>
      <c r="BU34" s="355"/>
      <c r="BV34" s="175"/>
      <c r="BW34" s="354">
        <f>IF(BY34="","",MAX(C34:D43,U34:V43,AM34:AN43,BE34:BF43)+1)</f>
        <v>15</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都城森林組合</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都城市整備墓地特別会計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都城市国民健康保険特別会計（診療施設勘定）</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都城市公共下水道事業会計</v>
      </c>
      <c r="AP35" s="355"/>
      <c r="AQ35" s="355"/>
      <c r="AR35" s="355"/>
      <c r="AS35" s="355"/>
      <c r="AT35" s="355"/>
      <c r="AU35" s="355"/>
      <c r="AV35" s="355"/>
      <c r="AW35" s="355"/>
      <c r="AX35" s="355"/>
      <c r="AY35" s="355"/>
      <c r="AZ35" s="355"/>
      <c r="BA35" s="355"/>
      <c r="BB35" s="355"/>
      <c r="BC35" s="355"/>
      <c r="BD35" s="175"/>
      <c r="BE35" s="354">
        <f t="shared" ref="BE35:BE43" si="1">IF(BG35="","",BE34+1)</f>
        <v>13</v>
      </c>
      <c r="BF35" s="354"/>
      <c r="BG35" s="355" t="str">
        <f>IF('各会計、関係団体の財政状況及び健全化判断比率'!B38="","",'各会計、関係団体の財政状況及び健全化判断比率'!B38)</f>
        <v>都城市電気事業特別会計</v>
      </c>
      <c r="BH35" s="355"/>
      <c r="BI35" s="355"/>
      <c r="BJ35" s="355"/>
      <c r="BK35" s="355"/>
      <c r="BL35" s="355"/>
      <c r="BM35" s="355"/>
      <c r="BN35" s="355"/>
      <c r="BO35" s="355"/>
      <c r="BP35" s="355"/>
      <c r="BQ35" s="355"/>
      <c r="BR35" s="355"/>
      <c r="BS35" s="355"/>
      <c r="BT35" s="355"/>
      <c r="BU35" s="355"/>
      <c r="BV35" s="175"/>
      <c r="BW35" s="354">
        <f t="shared" ref="BW35:BW43" si="2">IF(BY35="","",BW34+1)</f>
        <v>16</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都城市土地開発公社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都城市後期高齢者医療特別会計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都城市農業集落排水事業会計</v>
      </c>
      <c r="AP36" s="355"/>
      <c r="AQ36" s="355"/>
      <c r="AR36" s="355"/>
      <c r="AS36" s="355"/>
      <c r="AT36" s="355"/>
      <c r="AU36" s="355"/>
      <c r="AV36" s="355"/>
      <c r="AW36" s="355"/>
      <c r="AX36" s="355"/>
      <c r="AY36" s="355"/>
      <c r="AZ36" s="355"/>
      <c r="BA36" s="355"/>
      <c r="BB36" s="355"/>
      <c r="BC36" s="355"/>
      <c r="BD36" s="175"/>
      <c r="BE36" s="354">
        <f t="shared" si="1"/>
        <v>14</v>
      </c>
      <c r="BF36" s="354"/>
      <c r="BG36" s="355" t="str">
        <f>IF('各会計、関係団体の財政状況及び健全化判断比率'!B39="","",'各会計、関係団体の財政状況及び健全化判断比率'!B39)</f>
        <v>都城市工業用地造成事業特別会計</v>
      </c>
      <c r="BH36" s="355"/>
      <c r="BI36" s="355"/>
      <c r="BJ36" s="355"/>
      <c r="BK36" s="355"/>
      <c r="BL36" s="355"/>
      <c r="BM36" s="355"/>
      <c r="BN36" s="355"/>
      <c r="BO36" s="355"/>
      <c r="BP36" s="355"/>
      <c r="BQ36" s="355"/>
      <c r="BR36" s="355"/>
      <c r="BS36" s="355"/>
      <c r="BT36" s="355"/>
      <c r="BU36" s="355"/>
      <c r="BV36" s="175"/>
      <c r="BW36" s="354">
        <f t="shared" si="2"/>
        <v>17</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f t="shared" si="3"/>
        <v>22</v>
      </c>
      <c r="CP36" s="354"/>
      <c r="CQ36" s="355" t="str">
        <f>IF('各会計、関係団体の財政状況及び健全化判断比率'!BS9="","",'各会計、関係団体の財政状況及び健全化判断比率'!BS9)</f>
        <v>一般社団法人都城圏域地場産業センター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都城市介護保険特別会計</v>
      </c>
      <c r="X37" s="355"/>
      <c r="Y37" s="355"/>
      <c r="Z37" s="355"/>
      <c r="AA37" s="355"/>
      <c r="AB37" s="355"/>
      <c r="AC37" s="355"/>
      <c r="AD37" s="355"/>
      <c r="AE37" s="355"/>
      <c r="AF37" s="355"/>
      <c r="AG37" s="355"/>
      <c r="AH37" s="355"/>
      <c r="AI37" s="355"/>
      <c r="AJ37" s="355"/>
      <c r="AK37" s="355"/>
      <c r="AL37" s="175"/>
      <c r="AM37" s="354">
        <f t="shared" si="0"/>
        <v>10</v>
      </c>
      <c r="AN37" s="354"/>
      <c r="AO37" s="355" t="str">
        <f>IF('各会計、関係団体の財政状況及び健全化判断比率'!B35="","",'各会計、関係団体の財政状況及び健全化判断比率'!B35)</f>
        <v>都城市御池簡易水道事業会計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18</v>
      </c>
      <c r="BX37" s="354"/>
      <c r="BY37" s="355" t="str">
        <f>IF('各会計、関係団体の財政状況及び健全化判断比率'!B71="","",'各会計、関係団体の財政状況及び健全化判断比率'!B71)</f>
        <v>宮崎県後期高齢者医療連合　一般会計</v>
      </c>
      <c r="BZ37" s="355"/>
      <c r="CA37" s="355"/>
      <c r="CB37" s="355"/>
      <c r="CC37" s="355"/>
      <c r="CD37" s="355"/>
      <c r="CE37" s="355"/>
      <c r="CF37" s="355"/>
      <c r="CG37" s="355"/>
      <c r="CH37" s="355"/>
      <c r="CI37" s="355"/>
      <c r="CJ37" s="355"/>
      <c r="CK37" s="355"/>
      <c r="CL37" s="355"/>
      <c r="CM37" s="355"/>
      <c r="CN37" s="175"/>
      <c r="CO37" s="354">
        <f t="shared" si="3"/>
        <v>23</v>
      </c>
      <c r="CP37" s="354"/>
      <c r="CQ37" s="355" t="str">
        <f>IF('各会計、関係団体の財政状況及び健全化判断比率'!BS10="","",'各会計、関係団体の財政状況及び健全化判断比率'!BS10)</f>
        <v>公益財団法人都城市文化振興財団</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11</v>
      </c>
      <c r="AN38" s="354"/>
      <c r="AO38" s="355" t="str">
        <f>IF('各会計、関係団体の財政状況及び健全化判断比率'!B36="","",'各会計、関係団体の財政状況及び健全化判断比率'!B36)</f>
        <v>都城市簡易水道事業会計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19</v>
      </c>
      <c r="BX38" s="354"/>
      <c r="BY38" s="355" t="str">
        <f>IF('各会計、関係団体の財政状況及び健全化判断比率'!B72="","",'各会計、関係団体の財政状況及び健全化判断比率'!B72)</f>
        <v>宮崎県後期高齢者医療連合　後期高齢者医療特別会計</v>
      </c>
      <c r="BZ38" s="355"/>
      <c r="CA38" s="355"/>
      <c r="CB38" s="355"/>
      <c r="CC38" s="355"/>
      <c r="CD38" s="355"/>
      <c r="CE38" s="355"/>
      <c r="CF38" s="355"/>
      <c r="CG38" s="355"/>
      <c r="CH38" s="355"/>
      <c r="CI38" s="355"/>
      <c r="CJ38" s="355"/>
      <c r="CK38" s="355"/>
      <c r="CL38" s="355"/>
      <c r="CM38" s="355"/>
      <c r="CN38" s="175"/>
      <c r="CO38" s="354">
        <f t="shared" si="3"/>
        <v>24</v>
      </c>
      <c r="CP38" s="354"/>
      <c r="CQ38" s="355" t="str">
        <f>IF('各会計、関係団体の財政状況及び健全化判断比率'!BS11="","",'各会計、関係団体の財政状況及び健全化判断比率'!BS11)</f>
        <v>都城まちづくり株式会社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25</v>
      </c>
      <c r="CP39" s="354"/>
      <c r="CQ39" s="355" t="str">
        <f>IF('各会計、関係団体の財政状況及び健全化判断比率'!BS12="","",'各会計、関係団体の財政状況及び健全化判断比率'!BS12)</f>
        <v>道の駅山之口株式会社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26</v>
      </c>
      <c r="CP40" s="354"/>
      <c r="CQ40" s="355" t="str">
        <f>IF('各会計、関係団体の財政状況及び健全化判断比率'!BS13="","",'各会計、関係団体の財政状況及び健全化判断比率'!BS13)</f>
        <v>都城ぼんち地域振興株式会社</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27</v>
      </c>
      <c r="CP41" s="354"/>
      <c r="CQ41" s="355" t="str">
        <f>IF('各会計、関係団体の財政状況及び健全化判断比率'!BS14="","",'各会計、関係団体の財政状況及び健全化判断比率'!BS14)</f>
        <v>一般財団法人都城市スポーツ協会</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28</v>
      </c>
      <c r="CP42" s="354"/>
      <c r="CQ42" s="355" t="str">
        <f>IF('各会計、関係団体の財政状況及び健全化判断比率'!BS15="","",'各会計、関係団体の財政状況及び健全化判断比率'!BS15)</f>
        <v>株式会社ココニクル都城</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29</v>
      </c>
      <c r="CP43" s="354"/>
      <c r="CQ43" s="355" t="str">
        <f>IF('各会計、関係団体の財政状況及び健全化判断比率'!BS16="","",'各会計、関係団体の財政状況及び健全化判断比率'!BS16)</f>
        <v>一般社団法人都城スポーツコミッション</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ddstuac//amC+BjQxNEnK1LnogV4fisQLaZuRLd1H7hgT9Y5K5r5VNLvhnvy17q73iKG1pE7PpdwLwlZdQu+pg==" saltValue="GKKNJIGMBKbIlHqHyniIW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20736561</v>
      </c>
      <c r="S5" s="664"/>
      <c r="T5" s="664"/>
      <c r="U5" s="664"/>
      <c r="V5" s="664"/>
      <c r="W5" s="664"/>
      <c r="X5" s="664"/>
      <c r="Y5" s="689"/>
      <c r="Z5" s="702">
        <v>15.6</v>
      </c>
      <c r="AA5" s="702"/>
      <c r="AB5" s="702"/>
      <c r="AC5" s="702"/>
      <c r="AD5" s="703">
        <v>19781254</v>
      </c>
      <c r="AE5" s="703"/>
      <c r="AF5" s="703"/>
      <c r="AG5" s="703"/>
      <c r="AH5" s="703"/>
      <c r="AI5" s="703"/>
      <c r="AJ5" s="703"/>
      <c r="AK5" s="703"/>
      <c r="AL5" s="690">
        <v>46.5</v>
      </c>
      <c r="AM5" s="672"/>
      <c r="AN5" s="672"/>
      <c r="AO5" s="691"/>
      <c r="AP5" s="666" t="s">
        <v>216</v>
      </c>
      <c r="AQ5" s="667"/>
      <c r="AR5" s="667"/>
      <c r="AS5" s="667"/>
      <c r="AT5" s="667"/>
      <c r="AU5" s="667"/>
      <c r="AV5" s="667"/>
      <c r="AW5" s="667"/>
      <c r="AX5" s="667"/>
      <c r="AY5" s="667"/>
      <c r="AZ5" s="667"/>
      <c r="BA5" s="667"/>
      <c r="BB5" s="667"/>
      <c r="BC5" s="667"/>
      <c r="BD5" s="667"/>
      <c r="BE5" s="667"/>
      <c r="BF5" s="668"/>
      <c r="BG5" s="608">
        <v>19781254</v>
      </c>
      <c r="BH5" s="609"/>
      <c r="BI5" s="609"/>
      <c r="BJ5" s="609"/>
      <c r="BK5" s="609"/>
      <c r="BL5" s="609"/>
      <c r="BM5" s="609"/>
      <c r="BN5" s="610"/>
      <c r="BO5" s="646">
        <v>95.4</v>
      </c>
      <c r="BP5" s="646"/>
      <c r="BQ5" s="646"/>
      <c r="BR5" s="646"/>
      <c r="BS5" s="647">
        <v>270902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1035621</v>
      </c>
      <c r="S6" s="609"/>
      <c r="T6" s="609"/>
      <c r="U6" s="609"/>
      <c r="V6" s="609"/>
      <c r="W6" s="609"/>
      <c r="X6" s="609"/>
      <c r="Y6" s="610"/>
      <c r="Z6" s="646">
        <v>0.8</v>
      </c>
      <c r="AA6" s="646"/>
      <c r="AB6" s="646"/>
      <c r="AC6" s="646"/>
      <c r="AD6" s="647">
        <v>1035621</v>
      </c>
      <c r="AE6" s="647"/>
      <c r="AF6" s="647"/>
      <c r="AG6" s="647"/>
      <c r="AH6" s="647"/>
      <c r="AI6" s="647"/>
      <c r="AJ6" s="647"/>
      <c r="AK6" s="647"/>
      <c r="AL6" s="611">
        <v>2.4</v>
      </c>
      <c r="AM6" s="612"/>
      <c r="AN6" s="612"/>
      <c r="AO6" s="648"/>
      <c r="AP6" s="605" t="s">
        <v>221</v>
      </c>
      <c r="AQ6" s="606"/>
      <c r="AR6" s="606"/>
      <c r="AS6" s="606"/>
      <c r="AT6" s="606"/>
      <c r="AU6" s="606"/>
      <c r="AV6" s="606"/>
      <c r="AW6" s="606"/>
      <c r="AX6" s="606"/>
      <c r="AY6" s="606"/>
      <c r="AZ6" s="606"/>
      <c r="BA6" s="606"/>
      <c r="BB6" s="606"/>
      <c r="BC6" s="606"/>
      <c r="BD6" s="606"/>
      <c r="BE6" s="606"/>
      <c r="BF6" s="607"/>
      <c r="BG6" s="608">
        <v>19781254</v>
      </c>
      <c r="BH6" s="609"/>
      <c r="BI6" s="609"/>
      <c r="BJ6" s="609"/>
      <c r="BK6" s="609"/>
      <c r="BL6" s="609"/>
      <c r="BM6" s="609"/>
      <c r="BN6" s="610"/>
      <c r="BO6" s="646">
        <v>95.4</v>
      </c>
      <c r="BP6" s="646"/>
      <c r="BQ6" s="646"/>
      <c r="BR6" s="646"/>
      <c r="BS6" s="647">
        <v>270902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351502</v>
      </c>
      <c r="CS6" s="609"/>
      <c r="CT6" s="609"/>
      <c r="CU6" s="609"/>
      <c r="CV6" s="609"/>
      <c r="CW6" s="609"/>
      <c r="CX6" s="609"/>
      <c r="CY6" s="610"/>
      <c r="CZ6" s="690">
        <v>0.3</v>
      </c>
      <c r="DA6" s="672"/>
      <c r="DB6" s="672"/>
      <c r="DC6" s="692"/>
      <c r="DD6" s="614">
        <v>26223</v>
      </c>
      <c r="DE6" s="609"/>
      <c r="DF6" s="609"/>
      <c r="DG6" s="609"/>
      <c r="DH6" s="609"/>
      <c r="DI6" s="609"/>
      <c r="DJ6" s="609"/>
      <c r="DK6" s="609"/>
      <c r="DL6" s="609"/>
      <c r="DM6" s="609"/>
      <c r="DN6" s="609"/>
      <c r="DO6" s="609"/>
      <c r="DP6" s="610"/>
      <c r="DQ6" s="614">
        <v>351501</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2993</v>
      </c>
      <c r="S7" s="609"/>
      <c r="T7" s="609"/>
      <c r="U7" s="609"/>
      <c r="V7" s="609"/>
      <c r="W7" s="609"/>
      <c r="X7" s="609"/>
      <c r="Y7" s="610"/>
      <c r="Z7" s="646">
        <v>0</v>
      </c>
      <c r="AA7" s="646"/>
      <c r="AB7" s="646"/>
      <c r="AC7" s="646"/>
      <c r="AD7" s="647">
        <v>2993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8102249</v>
      </c>
      <c r="BH7" s="609"/>
      <c r="BI7" s="609"/>
      <c r="BJ7" s="609"/>
      <c r="BK7" s="609"/>
      <c r="BL7" s="609"/>
      <c r="BM7" s="609"/>
      <c r="BN7" s="610"/>
      <c r="BO7" s="646">
        <v>39.1</v>
      </c>
      <c r="BP7" s="646"/>
      <c r="BQ7" s="646"/>
      <c r="BR7" s="646"/>
      <c r="BS7" s="647">
        <v>270902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45039097</v>
      </c>
      <c r="CS7" s="609"/>
      <c r="CT7" s="609"/>
      <c r="CU7" s="609"/>
      <c r="CV7" s="609"/>
      <c r="CW7" s="609"/>
      <c r="CX7" s="609"/>
      <c r="CY7" s="610"/>
      <c r="CZ7" s="646">
        <v>34.6</v>
      </c>
      <c r="DA7" s="646"/>
      <c r="DB7" s="646"/>
      <c r="DC7" s="646"/>
      <c r="DD7" s="614">
        <v>512561</v>
      </c>
      <c r="DE7" s="609"/>
      <c r="DF7" s="609"/>
      <c r="DG7" s="609"/>
      <c r="DH7" s="609"/>
      <c r="DI7" s="609"/>
      <c r="DJ7" s="609"/>
      <c r="DK7" s="609"/>
      <c r="DL7" s="609"/>
      <c r="DM7" s="609"/>
      <c r="DN7" s="609"/>
      <c r="DO7" s="609"/>
      <c r="DP7" s="610"/>
      <c r="DQ7" s="614">
        <v>23179557</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64227</v>
      </c>
      <c r="S8" s="609"/>
      <c r="T8" s="609"/>
      <c r="U8" s="609"/>
      <c r="V8" s="609"/>
      <c r="W8" s="609"/>
      <c r="X8" s="609"/>
      <c r="Y8" s="610"/>
      <c r="Z8" s="646">
        <v>0</v>
      </c>
      <c r="AA8" s="646"/>
      <c r="AB8" s="646"/>
      <c r="AC8" s="646"/>
      <c r="AD8" s="647">
        <v>64227</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270401</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37587496</v>
      </c>
      <c r="CS8" s="609"/>
      <c r="CT8" s="609"/>
      <c r="CU8" s="609"/>
      <c r="CV8" s="609"/>
      <c r="CW8" s="609"/>
      <c r="CX8" s="609"/>
      <c r="CY8" s="610"/>
      <c r="CZ8" s="646">
        <v>28.9</v>
      </c>
      <c r="DA8" s="646"/>
      <c r="DB8" s="646"/>
      <c r="DC8" s="646"/>
      <c r="DD8" s="614">
        <v>224835</v>
      </c>
      <c r="DE8" s="609"/>
      <c r="DF8" s="609"/>
      <c r="DG8" s="609"/>
      <c r="DH8" s="609"/>
      <c r="DI8" s="609"/>
      <c r="DJ8" s="609"/>
      <c r="DK8" s="609"/>
      <c r="DL8" s="609"/>
      <c r="DM8" s="609"/>
      <c r="DN8" s="609"/>
      <c r="DO8" s="609"/>
      <c r="DP8" s="610"/>
      <c r="DQ8" s="614">
        <v>18228921</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70146</v>
      </c>
      <c r="S9" s="609"/>
      <c r="T9" s="609"/>
      <c r="U9" s="609"/>
      <c r="V9" s="609"/>
      <c r="W9" s="609"/>
      <c r="X9" s="609"/>
      <c r="Y9" s="610"/>
      <c r="Z9" s="646">
        <v>0.1</v>
      </c>
      <c r="AA9" s="646"/>
      <c r="AB9" s="646"/>
      <c r="AC9" s="646"/>
      <c r="AD9" s="647">
        <v>70146</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6461575</v>
      </c>
      <c r="BH9" s="609"/>
      <c r="BI9" s="609"/>
      <c r="BJ9" s="609"/>
      <c r="BK9" s="609"/>
      <c r="BL9" s="609"/>
      <c r="BM9" s="609"/>
      <c r="BN9" s="610"/>
      <c r="BO9" s="646">
        <v>31.2</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5458410</v>
      </c>
      <c r="CS9" s="609"/>
      <c r="CT9" s="609"/>
      <c r="CU9" s="609"/>
      <c r="CV9" s="609"/>
      <c r="CW9" s="609"/>
      <c r="CX9" s="609"/>
      <c r="CY9" s="610"/>
      <c r="CZ9" s="646">
        <v>4.2</v>
      </c>
      <c r="DA9" s="646"/>
      <c r="DB9" s="646"/>
      <c r="DC9" s="646"/>
      <c r="DD9" s="614">
        <v>381638</v>
      </c>
      <c r="DE9" s="609"/>
      <c r="DF9" s="609"/>
      <c r="DG9" s="609"/>
      <c r="DH9" s="609"/>
      <c r="DI9" s="609"/>
      <c r="DJ9" s="609"/>
      <c r="DK9" s="609"/>
      <c r="DL9" s="609"/>
      <c r="DM9" s="609"/>
      <c r="DN9" s="609"/>
      <c r="DO9" s="609"/>
      <c r="DP9" s="610"/>
      <c r="DQ9" s="614">
        <v>3659049</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422116</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10532</v>
      </c>
      <c r="CS10" s="609"/>
      <c r="CT10" s="609"/>
      <c r="CU10" s="609"/>
      <c r="CV10" s="609"/>
      <c r="CW10" s="609"/>
      <c r="CX10" s="609"/>
      <c r="CY10" s="610"/>
      <c r="CZ10" s="646">
        <v>0</v>
      </c>
      <c r="DA10" s="646"/>
      <c r="DB10" s="646"/>
      <c r="DC10" s="646"/>
      <c r="DD10" s="614">
        <v>2398</v>
      </c>
      <c r="DE10" s="609"/>
      <c r="DF10" s="609"/>
      <c r="DG10" s="609"/>
      <c r="DH10" s="609"/>
      <c r="DI10" s="609"/>
      <c r="DJ10" s="609"/>
      <c r="DK10" s="609"/>
      <c r="DL10" s="609"/>
      <c r="DM10" s="609"/>
      <c r="DN10" s="609"/>
      <c r="DO10" s="609"/>
      <c r="DP10" s="610"/>
      <c r="DQ10" s="614">
        <v>6353</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4178830</v>
      </c>
      <c r="S11" s="609"/>
      <c r="T11" s="609"/>
      <c r="U11" s="609"/>
      <c r="V11" s="609"/>
      <c r="W11" s="609"/>
      <c r="X11" s="609"/>
      <c r="Y11" s="610"/>
      <c r="Z11" s="611">
        <v>3.1</v>
      </c>
      <c r="AA11" s="612"/>
      <c r="AB11" s="612"/>
      <c r="AC11" s="613"/>
      <c r="AD11" s="614">
        <v>4178830</v>
      </c>
      <c r="AE11" s="609"/>
      <c r="AF11" s="609"/>
      <c r="AG11" s="609"/>
      <c r="AH11" s="609"/>
      <c r="AI11" s="609"/>
      <c r="AJ11" s="609"/>
      <c r="AK11" s="610"/>
      <c r="AL11" s="611">
        <v>9.8000000000000007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948157</v>
      </c>
      <c r="BH11" s="609"/>
      <c r="BI11" s="609"/>
      <c r="BJ11" s="609"/>
      <c r="BK11" s="609"/>
      <c r="BL11" s="609"/>
      <c r="BM11" s="609"/>
      <c r="BN11" s="610"/>
      <c r="BO11" s="646">
        <v>4.5999999999999996</v>
      </c>
      <c r="BP11" s="646"/>
      <c r="BQ11" s="646"/>
      <c r="BR11" s="646"/>
      <c r="BS11" s="647">
        <v>270902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5173968</v>
      </c>
      <c r="CS11" s="609"/>
      <c r="CT11" s="609"/>
      <c r="CU11" s="609"/>
      <c r="CV11" s="609"/>
      <c r="CW11" s="609"/>
      <c r="CX11" s="609"/>
      <c r="CY11" s="610"/>
      <c r="CZ11" s="646">
        <v>4</v>
      </c>
      <c r="DA11" s="646"/>
      <c r="DB11" s="646"/>
      <c r="DC11" s="646"/>
      <c r="DD11" s="614">
        <v>2306286</v>
      </c>
      <c r="DE11" s="609"/>
      <c r="DF11" s="609"/>
      <c r="DG11" s="609"/>
      <c r="DH11" s="609"/>
      <c r="DI11" s="609"/>
      <c r="DJ11" s="609"/>
      <c r="DK11" s="609"/>
      <c r="DL11" s="609"/>
      <c r="DM11" s="609"/>
      <c r="DN11" s="609"/>
      <c r="DO11" s="609"/>
      <c r="DP11" s="610"/>
      <c r="DQ11" s="614">
        <v>2422778</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25255</v>
      </c>
      <c r="S12" s="609"/>
      <c r="T12" s="609"/>
      <c r="U12" s="609"/>
      <c r="V12" s="609"/>
      <c r="W12" s="609"/>
      <c r="X12" s="609"/>
      <c r="Y12" s="610"/>
      <c r="Z12" s="646">
        <v>0</v>
      </c>
      <c r="AA12" s="646"/>
      <c r="AB12" s="646"/>
      <c r="AC12" s="646"/>
      <c r="AD12" s="647">
        <v>25255</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9544828</v>
      </c>
      <c r="BH12" s="609"/>
      <c r="BI12" s="609"/>
      <c r="BJ12" s="609"/>
      <c r="BK12" s="609"/>
      <c r="BL12" s="609"/>
      <c r="BM12" s="609"/>
      <c r="BN12" s="610"/>
      <c r="BO12" s="646">
        <v>46</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8573931</v>
      </c>
      <c r="CS12" s="609"/>
      <c r="CT12" s="609"/>
      <c r="CU12" s="609"/>
      <c r="CV12" s="609"/>
      <c r="CW12" s="609"/>
      <c r="CX12" s="609"/>
      <c r="CY12" s="610"/>
      <c r="CZ12" s="646">
        <v>6.6</v>
      </c>
      <c r="DA12" s="646"/>
      <c r="DB12" s="646"/>
      <c r="DC12" s="646"/>
      <c r="DD12" s="614">
        <v>2614701</v>
      </c>
      <c r="DE12" s="609"/>
      <c r="DF12" s="609"/>
      <c r="DG12" s="609"/>
      <c r="DH12" s="609"/>
      <c r="DI12" s="609"/>
      <c r="DJ12" s="609"/>
      <c r="DK12" s="609"/>
      <c r="DL12" s="609"/>
      <c r="DM12" s="609"/>
      <c r="DN12" s="609"/>
      <c r="DO12" s="609"/>
      <c r="DP12" s="610"/>
      <c r="DQ12" s="614">
        <v>3489286</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9476291</v>
      </c>
      <c r="BH13" s="609"/>
      <c r="BI13" s="609"/>
      <c r="BJ13" s="609"/>
      <c r="BK13" s="609"/>
      <c r="BL13" s="609"/>
      <c r="BM13" s="609"/>
      <c r="BN13" s="610"/>
      <c r="BO13" s="646">
        <v>45.7</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8540213</v>
      </c>
      <c r="CS13" s="609"/>
      <c r="CT13" s="609"/>
      <c r="CU13" s="609"/>
      <c r="CV13" s="609"/>
      <c r="CW13" s="609"/>
      <c r="CX13" s="609"/>
      <c r="CY13" s="610"/>
      <c r="CZ13" s="646">
        <v>6.6</v>
      </c>
      <c r="DA13" s="646"/>
      <c r="DB13" s="646"/>
      <c r="DC13" s="646"/>
      <c r="DD13" s="614">
        <v>5515062</v>
      </c>
      <c r="DE13" s="609"/>
      <c r="DF13" s="609"/>
      <c r="DG13" s="609"/>
      <c r="DH13" s="609"/>
      <c r="DI13" s="609"/>
      <c r="DJ13" s="609"/>
      <c r="DK13" s="609"/>
      <c r="DL13" s="609"/>
      <c r="DM13" s="609"/>
      <c r="DN13" s="609"/>
      <c r="DO13" s="609"/>
      <c r="DP13" s="610"/>
      <c r="DQ13" s="614">
        <v>3399408</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4501</v>
      </c>
      <c r="S14" s="609"/>
      <c r="T14" s="609"/>
      <c r="U14" s="609"/>
      <c r="V14" s="609"/>
      <c r="W14" s="609"/>
      <c r="X14" s="609"/>
      <c r="Y14" s="610"/>
      <c r="Z14" s="646">
        <v>0</v>
      </c>
      <c r="AA14" s="646"/>
      <c r="AB14" s="646"/>
      <c r="AC14" s="646"/>
      <c r="AD14" s="647">
        <v>4501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692371</v>
      </c>
      <c r="BH14" s="609"/>
      <c r="BI14" s="609"/>
      <c r="BJ14" s="609"/>
      <c r="BK14" s="609"/>
      <c r="BL14" s="609"/>
      <c r="BM14" s="609"/>
      <c r="BN14" s="610"/>
      <c r="BO14" s="646">
        <v>3.3</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2085162</v>
      </c>
      <c r="CS14" s="609"/>
      <c r="CT14" s="609"/>
      <c r="CU14" s="609"/>
      <c r="CV14" s="609"/>
      <c r="CW14" s="609"/>
      <c r="CX14" s="609"/>
      <c r="CY14" s="610"/>
      <c r="CZ14" s="646">
        <v>1.6</v>
      </c>
      <c r="DA14" s="646"/>
      <c r="DB14" s="646"/>
      <c r="DC14" s="646"/>
      <c r="DD14" s="614">
        <v>215994</v>
      </c>
      <c r="DE14" s="609"/>
      <c r="DF14" s="609"/>
      <c r="DG14" s="609"/>
      <c r="DH14" s="609"/>
      <c r="DI14" s="609"/>
      <c r="DJ14" s="609"/>
      <c r="DK14" s="609"/>
      <c r="DL14" s="609"/>
      <c r="DM14" s="609"/>
      <c r="DN14" s="609"/>
      <c r="DO14" s="609"/>
      <c r="DP14" s="610"/>
      <c r="DQ14" s="614">
        <v>1593048</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1441806</v>
      </c>
      <c r="BH15" s="609"/>
      <c r="BI15" s="609"/>
      <c r="BJ15" s="609"/>
      <c r="BK15" s="609"/>
      <c r="BL15" s="609"/>
      <c r="BM15" s="609"/>
      <c r="BN15" s="610"/>
      <c r="BO15" s="646">
        <v>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8907405</v>
      </c>
      <c r="CS15" s="609"/>
      <c r="CT15" s="609"/>
      <c r="CU15" s="609"/>
      <c r="CV15" s="609"/>
      <c r="CW15" s="609"/>
      <c r="CX15" s="609"/>
      <c r="CY15" s="610"/>
      <c r="CZ15" s="646">
        <v>6.9</v>
      </c>
      <c r="DA15" s="646"/>
      <c r="DB15" s="646"/>
      <c r="DC15" s="646"/>
      <c r="DD15" s="614">
        <v>1993207</v>
      </c>
      <c r="DE15" s="609"/>
      <c r="DF15" s="609"/>
      <c r="DG15" s="609"/>
      <c r="DH15" s="609"/>
      <c r="DI15" s="609"/>
      <c r="DJ15" s="609"/>
      <c r="DK15" s="609"/>
      <c r="DL15" s="609"/>
      <c r="DM15" s="609"/>
      <c r="DN15" s="609"/>
      <c r="DO15" s="609"/>
      <c r="DP15" s="610"/>
      <c r="DQ15" s="614">
        <v>5619376</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63929</v>
      </c>
      <c r="S16" s="609"/>
      <c r="T16" s="609"/>
      <c r="U16" s="609"/>
      <c r="V16" s="609"/>
      <c r="W16" s="609"/>
      <c r="X16" s="609"/>
      <c r="Y16" s="610"/>
      <c r="Z16" s="646">
        <v>0</v>
      </c>
      <c r="AA16" s="646"/>
      <c r="AB16" s="646"/>
      <c r="AC16" s="646"/>
      <c r="AD16" s="647">
        <v>63929</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867255</v>
      </c>
      <c r="CS16" s="609"/>
      <c r="CT16" s="609"/>
      <c r="CU16" s="609"/>
      <c r="CV16" s="609"/>
      <c r="CW16" s="609"/>
      <c r="CX16" s="609"/>
      <c r="CY16" s="610"/>
      <c r="CZ16" s="646">
        <v>0.7</v>
      </c>
      <c r="DA16" s="646"/>
      <c r="DB16" s="646"/>
      <c r="DC16" s="646"/>
      <c r="DD16" s="614" t="s">
        <v>122</v>
      </c>
      <c r="DE16" s="609"/>
      <c r="DF16" s="609"/>
      <c r="DG16" s="609"/>
      <c r="DH16" s="609"/>
      <c r="DI16" s="609"/>
      <c r="DJ16" s="609"/>
      <c r="DK16" s="609"/>
      <c r="DL16" s="609"/>
      <c r="DM16" s="609"/>
      <c r="DN16" s="609"/>
      <c r="DO16" s="609"/>
      <c r="DP16" s="610"/>
      <c r="DQ16" s="614">
        <v>111465</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287327</v>
      </c>
      <c r="S17" s="609"/>
      <c r="T17" s="609"/>
      <c r="U17" s="609"/>
      <c r="V17" s="609"/>
      <c r="W17" s="609"/>
      <c r="X17" s="609"/>
      <c r="Y17" s="610"/>
      <c r="Z17" s="646">
        <v>0.2</v>
      </c>
      <c r="AA17" s="646"/>
      <c r="AB17" s="646"/>
      <c r="AC17" s="646"/>
      <c r="AD17" s="647">
        <v>287327</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7393407</v>
      </c>
      <c r="CS17" s="609"/>
      <c r="CT17" s="609"/>
      <c r="CU17" s="609"/>
      <c r="CV17" s="609"/>
      <c r="CW17" s="609"/>
      <c r="CX17" s="609"/>
      <c r="CY17" s="610"/>
      <c r="CZ17" s="646">
        <v>5.7</v>
      </c>
      <c r="DA17" s="646"/>
      <c r="DB17" s="646"/>
      <c r="DC17" s="646"/>
      <c r="DD17" s="614" t="s">
        <v>122</v>
      </c>
      <c r="DE17" s="609"/>
      <c r="DF17" s="609"/>
      <c r="DG17" s="609"/>
      <c r="DH17" s="609"/>
      <c r="DI17" s="609"/>
      <c r="DJ17" s="609"/>
      <c r="DK17" s="609"/>
      <c r="DL17" s="609"/>
      <c r="DM17" s="609"/>
      <c r="DN17" s="609"/>
      <c r="DO17" s="609"/>
      <c r="DP17" s="610"/>
      <c r="DQ17" s="614">
        <v>7311531</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180947</v>
      </c>
      <c r="S18" s="609"/>
      <c r="T18" s="609"/>
      <c r="U18" s="609"/>
      <c r="V18" s="609"/>
      <c r="W18" s="609"/>
      <c r="X18" s="609"/>
      <c r="Y18" s="610"/>
      <c r="Z18" s="646">
        <v>0.1</v>
      </c>
      <c r="AA18" s="646"/>
      <c r="AB18" s="646"/>
      <c r="AC18" s="646"/>
      <c r="AD18" s="647">
        <v>180947</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161667</v>
      </c>
      <c r="S19" s="609"/>
      <c r="T19" s="609"/>
      <c r="U19" s="609"/>
      <c r="V19" s="609"/>
      <c r="W19" s="609"/>
      <c r="X19" s="609"/>
      <c r="Y19" s="610"/>
      <c r="Z19" s="646">
        <v>0.1</v>
      </c>
      <c r="AA19" s="646"/>
      <c r="AB19" s="646"/>
      <c r="AC19" s="646"/>
      <c r="AD19" s="647">
        <v>161667</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955307</v>
      </c>
      <c r="BH19" s="609"/>
      <c r="BI19" s="609"/>
      <c r="BJ19" s="609"/>
      <c r="BK19" s="609"/>
      <c r="BL19" s="609"/>
      <c r="BM19" s="609"/>
      <c r="BN19" s="610"/>
      <c r="BO19" s="646">
        <v>4.5999999999999996</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19280</v>
      </c>
      <c r="S20" s="609"/>
      <c r="T20" s="609"/>
      <c r="U20" s="609"/>
      <c r="V20" s="609"/>
      <c r="W20" s="609"/>
      <c r="X20" s="609"/>
      <c r="Y20" s="610"/>
      <c r="Z20" s="646">
        <v>0</v>
      </c>
      <c r="AA20" s="646"/>
      <c r="AB20" s="646"/>
      <c r="AC20" s="646"/>
      <c r="AD20" s="647">
        <v>19280</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955307</v>
      </c>
      <c r="BH20" s="609"/>
      <c r="BI20" s="609"/>
      <c r="BJ20" s="609"/>
      <c r="BK20" s="609"/>
      <c r="BL20" s="609"/>
      <c r="BM20" s="609"/>
      <c r="BN20" s="610"/>
      <c r="BO20" s="646">
        <v>4.5999999999999996</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129988378</v>
      </c>
      <c r="CS20" s="609"/>
      <c r="CT20" s="609"/>
      <c r="CU20" s="609"/>
      <c r="CV20" s="609"/>
      <c r="CW20" s="609"/>
      <c r="CX20" s="609"/>
      <c r="CY20" s="610"/>
      <c r="CZ20" s="646">
        <v>100</v>
      </c>
      <c r="DA20" s="646"/>
      <c r="DB20" s="646"/>
      <c r="DC20" s="646"/>
      <c r="DD20" s="614">
        <v>13792905</v>
      </c>
      <c r="DE20" s="609"/>
      <c r="DF20" s="609"/>
      <c r="DG20" s="609"/>
      <c r="DH20" s="609"/>
      <c r="DI20" s="609"/>
      <c r="DJ20" s="609"/>
      <c r="DK20" s="609"/>
      <c r="DL20" s="609"/>
      <c r="DM20" s="609"/>
      <c r="DN20" s="609"/>
      <c r="DO20" s="609"/>
      <c r="DP20" s="610"/>
      <c r="DQ20" s="614">
        <v>69372273</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17889859</v>
      </c>
      <c r="S21" s="609"/>
      <c r="T21" s="609"/>
      <c r="U21" s="609"/>
      <c r="V21" s="609"/>
      <c r="W21" s="609"/>
      <c r="X21" s="609"/>
      <c r="Y21" s="610"/>
      <c r="Z21" s="646">
        <v>13.4</v>
      </c>
      <c r="AA21" s="646"/>
      <c r="AB21" s="646"/>
      <c r="AC21" s="646"/>
      <c r="AD21" s="647">
        <v>16520711</v>
      </c>
      <c r="AE21" s="647"/>
      <c r="AF21" s="647"/>
      <c r="AG21" s="647"/>
      <c r="AH21" s="647"/>
      <c r="AI21" s="647"/>
      <c r="AJ21" s="647"/>
      <c r="AK21" s="647"/>
      <c r="AL21" s="611">
        <v>38.9</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16520711</v>
      </c>
      <c r="S22" s="609"/>
      <c r="T22" s="609"/>
      <c r="U22" s="609"/>
      <c r="V22" s="609"/>
      <c r="W22" s="609"/>
      <c r="X22" s="609"/>
      <c r="Y22" s="610"/>
      <c r="Z22" s="646">
        <v>12.4</v>
      </c>
      <c r="AA22" s="646"/>
      <c r="AB22" s="646"/>
      <c r="AC22" s="646"/>
      <c r="AD22" s="647">
        <v>16520711</v>
      </c>
      <c r="AE22" s="647"/>
      <c r="AF22" s="647"/>
      <c r="AG22" s="647"/>
      <c r="AH22" s="647"/>
      <c r="AI22" s="647"/>
      <c r="AJ22" s="647"/>
      <c r="AK22" s="647"/>
      <c r="AL22" s="611">
        <v>38.9</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1369148</v>
      </c>
      <c r="S23" s="609"/>
      <c r="T23" s="609"/>
      <c r="U23" s="609"/>
      <c r="V23" s="609"/>
      <c r="W23" s="609"/>
      <c r="X23" s="609"/>
      <c r="Y23" s="610"/>
      <c r="Z23" s="646">
        <v>1</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955307</v>
      </c>
      <c r="BH23" s="609"/>
      <c r="BI23" s="609"/>
      <c r="BJ23" s="609"/>
      <c r="BK23" s="609"/>
      <c r="BL23" s="609"/>
      <c r="BM23" s="609"/>
      <c r="BN23" s="610"/>
      <c r="BO23" s="646">
        <v>4.5999999999999996</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47511668</v>
      </c>
      <c r="CS24" s="664"/>
      <c r="CT24" s="664"/>
      <c r="CU24" s="664"/>
      <c r="CV24" s="664"/>
      <c r="CW24" s="664"/>
      <c r="CX24" s="664"/>
      <c r="CY24" s="689"/>
      <c r="CZ24" s="690">
        <v>36.6</v>
      </c>
      <c r="DA24" s="672"/>
      <c r="DB24" s="672"/>
      <c r="DC24" s="692"/>
      <c r="DD24" s="688">
        <v>28299284</v>
      </c>
      <c r="DE24" s="664"/>
      <c r="DF24" s="664"/>
      <c r="DG24" s="664"/>
      <c r="DH24" s="664"/>
      <c r="DI24" s="664"/>
      <c r="DJ24" s="664"/>
      <c r="DK24" s="689"/>
      <c r="DL24" s="688">
        <v>24823410</v>
      </c>
      <c r="DM24" s="664"/>
      <c r="DN24" s="664"/>
      <c r="DO24" s="664"/>
      <c r="DP24" s="664"/>
      <c r="DQ24" s="664"/>
      <c r="DR24" s="664"/>
      <c r="DS24" s="664"/>
      <c r="DT24" s="664"/>
      <c r="DU24" s="664"/>
      <c r="DV24" s="689"/>
      <c r="DW24" s="690">
        <v>58</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44540196</v>
      </c>
      <c r="S25" s="609"/>
      <c r="T25" s="609"/>
      <c r="U25" s="609"/>
      <c r="V25" s="609"/>
      <c r="W25" s="609"/>
      <c r="X25" s="609"/>
      <c r="Y25" s="610"/>
      <c r="Z25" s="646">
        <v>33.5</v>
      </c>
      <c r="AA25" s="646"/>
      <c r="AB25" s="646"/>
      <c r="AC25" s="646"/>
      <c r="AD25" s="647">
        <v>42215741</v>
      </c>
      <c r="AE25" s="647"/>
      <c r="AF25" s="647"/>
      <c r="AG25" s="647"/>
      <c r="AH25" s="647"/>
      <c r="AI25" s="647"/>
      <c r="AJ25" s="647"/>
      <c r="AK25" s="647"/>
      <c r="AL25" s="611">
        <v>99.3</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12023278</v>
      </c>
      <c r="CS25" s="621"/>
      <c r="CT25" s="621"/>
      <c r="CU25" s="621"/>
      <c r="CV25" s="621"/>
      <c r="CW25" s="621"/>
      <c r="CX25" s="621"/>
      <c r="CY25" s="622"/>
      <c r="CZ25" s="611">
        <v>9.1999999999999993</v>
      </c>
      <c r="DA25" s="623"/>
      <c r="DB25" s="623"/>
      <c r="DC25" s="624"/>
      <c r="DD25" s="614">
        <v>10888134</v>
      </c>
      <c r="DE25" s="621"/>
      <c r="DF25" s="621"/>
      <c r="DG25" s="621"/>
      <c r="DH25" s="621"/>
      <c r="DI25" s="621"/>
      <c r="DJ25" s="621"/>
      <c r="DK25" s="622"/>
      <c r="DL25" s="614">
        <v>10456234</v>
      </c>
      <c r="DM25" s="621"/>
      <c r="DN25" s="621"/>
      <c r="DO25" s="621"/>
      <c r="DP25" s="621"/>
      <c r="DQ25" s="621"/>
      <c r="DR25" s="621"/>
      <c r="DS25" s="621"/>
      <c r="DT25" s="621"/>
      <c r="DU25" s="621"/>
      <c r="DV25" s="622"/>
      <c r="DW25" s="611">
        <v>24.4</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28911</v>
      </c>
      <c r="S26" s="609"/>
      <c r="T26" s="609"/>
      <c r="U26" s="609"/>
      <c r="V26" s="609"/>
      <c r="W26" s="609"/>
      <c r="X26" s="609"/>
      <c r="Y26" s="610"/>
      <c r="Z26" s="646">
        <v>0</v>
      </c>
      <c r="AA26" s="646"/>
      <c r="AB26" s="646"/>
      <c r="AC26" s="646"/>
      <c r="AD26" s="647">
        <v>28911</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8023504</v>
      </c>
      <c r="CS26" s="609"/>
      <c r="CT26" s="609"/>
      <c r="CU26" s="609"/>
      <c r="CV26" s="609"/>
      <c r="CW26" s="609"/>
      <c r="CX26" s="609"/>
      <c r="CY26" s="610"/>
      <c r="CZ26" s="611">
        <v>6.2</v>
      </c>
      <c r="DA26" s="623"/>
      <c r="DB26" s="623"/>
      <c r="DC26" s="624"/>
      <c r="DD26" s="614">
        <v>7208315</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582994</v>
      </c>
      <c r="S27" s="609"/>
      <c r="T27" s="609"/>
      <c r="U27" s="609"/>
      <c r="V27" s="609"/>
      <c r="W27" s="609"/>
      <c r="X27" s="609"/>
      <c r="Y27" s="610"/>
      <c r="Z27" s="646">
        <v>0.4</v>
      </c>
      <c r="AA27" s="646"/>
      <c r="AB27" s="646"/>
      <c r="AC27" s="646"/>
      <c r="AD27" s="647">
        <v>56</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20736561</v>
      </c>
      <c r="BH27" s="609"/>
      <c r="BI27" s="609"/>
      <c r="BJ27" s="609"/>
      <c r="BK27" s="609"/>
      <c r="BL27" s="609"/>
      <c r="BM27" s="609"/>
      <c r="BN27" s="610"/>
      <c r="BO27" s="646">
        <v>100</v>
      </c>
      <c r="BP27" s="646"/>
      <c r="BQ27" s="646"/>
      <c r="BR27" s="646"/>
      <c r="BS27" s="647">
        <v>270902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28094983</v>
      </c>
      <c r="CS27" s="621"/>
      <c r="CT27" s="621"/>
      <c r="CU27" s="621"/>
      <c r="CV27" s="621"/>
      <c r="CW27" s="621"/>
      <c r="CX27" s="621"/>
      <c r="CY27" s="622"/>
      <c r="CZ27" s="611">
        <v>21.6</v>
      </c>
      <c r="DA27" s="623"/>
      <c r="DB27" s="623"/>
      <c r="DC27" s="624"/>
      <c r="DD27" s="614">
        <v>10099619</v>
      </c>
      <c r="DE27" s="621"/>
      <c r="DF27" s="621"/>
      <c r="DG27" s="621"/>
      <c r="DH27" s="621"/>
      <c r="DI27" s="621"/>
      <c r="DJ27" s="621"/>
      <c r="DK27" s="622"/>
      <c r="DL27" s="614">
        <v>7055645</v>
      </c>
      <c r="DM27" s="621"/>
      <c r="DN27" s="621"/>
      <c r="DO27" s="621"/>
      <c r="DP27" s="621"/>
      <c r="DQ27" s="621"/>
      <c r="DR27" s="621"/>
      <c r="DS27" s="621"/>
      <c r="DT27" s="621"/>
      <c r="DU27" s="621"/>
      <c r="DV27" s="622"/>
      <c r="DW27" s="611">
        <v>16.5</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629707</v>
      </c>
      <c r="S28" s="609"/>
      <c r="T28" s="609"/>
      <c r="U28" s="609"/>
      <c r="V28" s="609"/>
      <c r="W28" s="609"/>
      <c r="X28" s="609"/>
      <c r="Y28" s="610"/>
      <c r="Z28" s="646">
        <v>0.5</v>
      </c>
      <c r="AA28" s="646"/>
      <c r="AB28" s="646"/>
      <c r="AC28" s="646"/>
      <c r="AD28" s="647">
        <v>74125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7393407</v>
      </c>
      <c r="CS28" s="609"/>
      <c r="CT28" s="609"/>
      <c r="CU28" s="609"/>
      <c r="CV28" s="609"/>
      <c r="CW28" s="609"/>
      <c r="CX28" s="609"/>
      <c r="CY28" s="610"/>
      <c r="CZ28" s="611">
        <v>5.7</v>
      </c>
      <c r="DA28" s="623"/>
      <c r="DB28" s="623"/>
      <c r="DC28" s="624"/>
      <c r="DD28" s="614">
        <v>7311531</v>
      </c>
      <c r="DE28" s="609"/>
      <c r="DF28" s="609"/>
      <c r="DG28" s="609"/>
      <c r="DH28" s="609"/>
      <c r="DI28" s="609"/>
      <c r="DJ28" s="609"/>
      <c r="DK28" s="610"/>
      <c r="DL28" s="614">
        <v>7311531</v>
      </c>
      <c r="DM28" s="609"/>
      <c r="DN28" s="609"/>
      <c r="DO28" s="609"/>
      <c r="DP28" s="609"/>
      <c r="DQ28" s="609"/>
      <c r="DR28" s="609"/>
      <c r="DS28" s="609"/>
      <c r="DT28" s="609"/>
      <c r="DU28" s="609"/>
      <c r="DV28" s="610"/>
      <c r="DW28" s="611">
        <v>17.100000000000001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219144</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7393407</v>
      </c>
      <c r="CS29" s="621"/>
      <c r="CT29" s="621"/>
      <c r="CU29" s="621"/>
      <c r="CV29" s="621"/>
      <c r="CW29" s="621"/>
      <c r="CX29" s="621"/>
      <c r="CY29" s="622"/>
      <c r="CZ29" s="611">
        <v>5.7</v>
      </c>
      <c r="DA29" s="623"/>
      <c r="DB29" s="623"/>
      <c r="DC29" s="624"/>
      <c r="DD29" s="614">
        <v>7311531</v>
      </c>
      <c r="DE29" s="621"/>
      <c r="DF29" s="621"/>
      <c r="DG29" s="621"/>
      <c r="DH29" s="621"/>
      <c r="DI29" s="621"/>
      <c r="DJ29" s="621"/>
      <c r="DK29" s="622"/>
      <c r="DL29" s="614">
        <v>7311531</v>
      </c>
      <c r="DM29" s="621"/>
      <c r="DN29" s="621"/>
      <c r="DO29" s="621"/>
      <c r="DP29" s="621"/>
      <c r="DQ29" s="621"/>
      <c r="DR29" s="621"/>
      <c r="DS29" s="621"/>
      <c r="DT29" s="621"/>
      <c r="DU29" s="621"/>
      <c r="DV29" s="622"/>
      <c r="DW29" s="611">
        <v>17.100000000000001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21248312</v>
      </c>
      <c r="S30" s="609"/>
      <c r="T30" s="609"/>
      <c r="U30" s="609"/>
      <c r="V30" s="609"/>
      <c r="W30" s="609"/>
      <c r="X30" s="609"/>
      <c r="Y30" s="610"/>
      <c r="Z30" s="646">
        <v>16</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7246546</v>
      </c>
      <c r="CS30" s="609"/>
      <c r="CT30" s="609"/>
      <c r="CU30" s="609"/>
      <c r="CV30" s="609"/>
      <c r="CW30" s="609"/>
      <c r="CX30" s="609"/>
      <c r="CY30" s="610"/>
      <c r="CZ30" s="611">
        <v>5.6</v>
      </c>
      <c r="DA30" s="623"/>
      <c r="DB30" s="623"/>
      <c r="DC30" s="624"/>
      <c r="DD30" s="614">
        <v>7166077</v>
      </c>
      <c r="DE30" s="609"/>
      <c r="DF30" s="609"/>
      <c r="DG30" s="609"/>
      <c r="DH30" s="609"/>
      <c r="DI30" s="609"/>
      <c r="DJ30" s="609"/>
      <c r="DK30" s="610"/>
      <c r="DL30" s="614">
        <v>7166077</v>
      </c>
      <c r="DM30" s="609"/>
      <c r="DN30" s="609"/>
      <c r="DO30" s="609"/>
      <c r="DP30" s="609"/>
      <c r="DQ30" s="609"/>
      <c r="DR30" s="609"/>
      <c r="DS30" s="609"/>
      <c r="DT30" s="609"/>
      <c r="DU30" s="609"/>
      <c r="DV30" s="610"/>
      <c r="DW30" s="611">
        <v>16.7</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v>11301</v>
      </c>
      <c r="S31" s="609"/>
      <c r="T31" s="609"/>
      <c r="U31" s="609"/>
      <c r="V31" s="609"/>
      <c r="W31" s="609"/>
      <c r="X31" s="609"/>
      <c r="Y31" s="610"/>
      <c r="Z31" s="646">
        <v>0</v>
      </c>
      <c r="AA31" s="646"/>
      <c r="AB31" s="646"/>
      <c r="AC31" s="646"/>
      <c r="AD31" s="647">
        <v>11301</v>
      </c>
      <c r="AE31" s="647"/>
      <c r="AF31" s="647"/>
      <c r="AG31" s="647"/>
      <c r="AH31" s="647"/>
      <c r="AI31" s="647"/>
      <c r="AJ31" s="647"/>
      <c r="AK31" s="647"/>
      <c r="AL31" s="611">
        <v>0</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97.8</v>
      </c>
      <c r="BN31" s="671"/>
      <c r="BO31" s="671"/>
      <c r="BP31" s="671"/>
      <c r="BQ31" s="673"/>
      <c r="BR31" s="670">
        <v>99.2</v>
      </c>
      <c r="BS31" s="671"/>
      <c r="BT31" s="671"/>
      <c r="BU31" s="671"/>
      <c r="BV31" s="671"/>
      <c r="BW31" s="671"/>
      <c r="BX31" s="672">
        <v>97.8</v>
      </c>
      <c r="BY31" s="671"/>
      <c r="BZ31" s="671"/>
      <c r="CA31" s="671"/>
      <c r="CB31" s="673"/>
      <c r="CD31" s="629"/>
      <c r="CE31" s="630"/>
      <c r="CF31" s="605" t="s">
        <v>300</v>
      </c>
      <c r="CG31" s="606"/>
      <c r="CH31" s="606"/>
      <c r="CI31" s="606"/>
      <c r="CJ31" s="606"/>
      <c r="CK31" s="606"/>
      <c r="CL31" s="606"/>
      <c r="CM31" s="606"/>
      <c r="CN31" s="606"/>
      <c r="CO31" s="606"/>
      <c r="CP31" s="606"/>
      <c r="CQ31" s="607"/>
      <c r="CR31" s="608">
        <v>146861</v>
      </c>
      <c r="CS31" s="621"/>
      <c r="CT31" s="621"/>
      <c r="CU31" s="621"/>
      <c r="CV31" s="621"/>
      <c r="CW31" s="621"/>
      <c r="CX31" s="621"/>
      <c r="CY31" s="622"/>
      <c r="CZ31" s="611">
        <v>0.1</v>
      </c>
      <c r="DA31" s="623"/>
      <c r="DB31" s="623"/>
      <c r="DC31" s="624"/>
      <c r="DD31" s="614">
        <v>145454</v>
      </c>
      <c r="DE31" s="621"/>
      <c r="DF31" s="621"/>
      <c r="DG31" s="621"/>
      <c r="DH31" s="621"/>
      <c r="DI31" s="621"/>
      <c r="DJ31" s="621"/>
      <c r="DK31" s="622"/>
      <c r="DL31" s="614">
        <v>145454</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9800412</v>
      </c>
      <c r="S32" s="609"/>
      <c r="T32" s="609"/>
      <c r="U32" s="609"/>
      <c r="V32" s="609"/>
      <c r="W32" s="609"/>
      <c r="X32" s="609"/>
      <c r="Y32" s="610"/>
      <c r="Z32" s="646">
        <v>7.4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v>
      </c>
      <c r="BH32" s="621"/>
      <c r="BI32" s="621"/>
      <c r="BJ32" s="621"/>
      <c r="BK32" s="621"/>
      <c r="BL32" s="621"/>
      <c r="BM32" s="612">
        <v>97.8</v>
      </c>
      <c r="BN32" s="621"/>
      <c r="BO32" s="621"/>
      <c r="BP32" s="621"/>
      <c r="BQ32" s="644"/>
      <c r="BR32" s="674">
        <v>99.1</v>
      </c>
      <c r="BS32" s="621"/>
      <c r="BT32" s="621"/>
      <c r="BU32" s="621"/>
      <c r="BV32" s="621"/>
      <c r="BW32" s="621"/>
      <c r="BX32" s="612">
        <v>98</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216007</v>
      </c>
      <c r="S33" s="609"/>
      <c r="T33" s="609"/>
      <c r="U33" s="609"/>
      <c r="V33" s="609"/>
      <c r="W33" s="609"/>
      <c r="X33" s="609"/>
      <c r="Y33" s="610"/>
      <c r="Z33" s="646">
        <v>0.2</v>
      </c>
      <c r="AA33" s="646"/>
      <c r="AB33" s="646"/>
      <c r="AC33" s="646"/>
      <c r="AD33" s="647">
        <v>25861</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99.2</v>
      </c>
      <c r="BH33" s="593"/>
      <c r="BI33" s="593"/>
      <c r="BJ33" s="593"/>
      <c r="BK33" s="593"/>
      <c r="BL33" s="593"/>
      <c r="BM33" s="639">
        <v>97.4</v>
      </c>
      <c r="BN33" s="593"/>
      <c r="BO33" s="593"/>
      <c r="BP33" s="593"/>
      <c r="BQ33" s="656"/>
      <c r="BR33" s="669">
        <v>99.2</v>
      </c>
      <c r="BS33" s="593"/>
      <c r="BT33" s="593"/>
      <c r="BU33" s="593"/>
      <c r="BV33" s="593"/>
      <c r="BW33" s="593"/>
      <c r="BX33" s="639">
        <v>97.4</v>
      </c>
      <c r="BY33" s="593"/>
      <c r="BZ33" s="593"/>
      <c r="CA33" s="593"/>
      <c r="CB33" s="656"/>
      <c r="CD33" s="605" t="s">
        <v>307</v>
      </c>
      <c r="CE33" s="606"/>
      <c r="CF33" s="606"/>
      <c r="CG33" s="606"/>
      <c r="CH33" s="606"/>
      <c r="CI33" s="606"/>
      <c r="CJ33" s="606"/>
      <c r="CK33" s="606"/>
      <c r="CL33" s="606"/>
      <c r="CM33" s="606"/>
      <c r="CN33" s="606"/>
      <c r="CO33" s="606"/>
      <c r="CP33" s="606"/>
      <c r="CQ33" s="607"/>
      <c r="CR33" s="608">
        <v>67816550</v>
      </c>
      <c r="CS33" s="621"/>
      <c r="CT33" s="621"/>
      <c r="CU33" s="621"/>
      <c r="CV33" s="621"/>
      <c r="CW33" s="621"/>
      <c r="CX33" s="621"/>
      <c r="CY33" s="622"/>
      <c r="CZ33" s="611">
        <v>52.2</v>
      </c>
      <c r="DA33" s="623"/>
      <c r="DB33" s="623"/>
      <c r="DC33" s="624"/>
      <c r="DD33" s="614">
        <v>37396119</v>
      </c>
      <c r="DE33" s="621"/>
      <c r="DF33" s="621"/>
      <c r="DG33" s="621"/>
      <c r="DH33" s="621"/>
      <c r="DI33" s="621"/>
      <c r="DJ33" s="621"/>
      <c r="DK33" s="622"/>
      <c r="DL33" s="614">
        <v>16250531</v>
      </c>
      <c r="DM33" s="621"/>
      <c r="DN33" s="621"/>
      <c r="DO33" s="621"/>
      <c r="DP33" s="621"/>
      <c r="DQ33" s="621"/>
      <c r="DR33" s="621"/>
      <c r="DS33" s="621"/>
      <c r="DT33" s="621"/>
      <c r="DU33" s="621"/>
      <c r="DV33" s="622"/>
      <c r="DW33" s="611">
        <v>37.9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19434285</v>
      </c>
      <c r="S34" s="609"/>
      <c r="T34" s="609"/>
      <c r="U34" s="609"/>
      <c r="V34" s="609"/>
      <c r="W34" s="609"/>
      <c r="X34" s="609"/>
      <c r="Y34" s="610"/>
      <c r="Z34" s="646">
        <v>14.6</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24925747</v>
      </c>
      <c r="CS34" s="609"/>
      <c r="CT34" s="609"/>
      <c r="CU34" s="609"/>
      <c r="CV34" s="609"/>
      <c r="CW34" s="609"/>
      <c r="CX34" s="609"/>
      <c r="CY34" s="610"/>
      <c r="CZ34" s="611">
        <v>19.2</v>
      </c>
      <c r="DA34" s="623"/>
      <c r="DB34" s="623"/>
      <c r="DC34" s="624"/>
      <c r="DD34" s="614">
        <v>19414568</v>
      </c>
      <c r="DE34" s="609"/>
      <c r="DF34" s="609"/>
      <c r="DG34" s="609"/>
      <c r="DH34" s="609"/>
      <c r="DI34" s="609"/>
      <c r="DJ34" s="609"/>
      <c r="DK34" s="610"/>
      <c r="DL34" s="614">
        <v>7226529</v>
      </c>
      <c r="DM34" s="609"/>
      <c r="DN34" s="609"/>
      <c r="DO34" s="609"/>
      <c r="DP34" s="609"/>
      <c r="DQ34" s="609"/>
      <c r="DR34" s="609"/>
      <c r="DS34" s="609"/>
      <c r="DT34" s="609"/>
      <c r="DU34" s="609"/>
      <c r="DV34" s="610"/>
      <c r="DW34" s="611">
        <v>16.899999999999999</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23489733</v>
      </c>
      <c r="S35" s="609"/>
      <c r="T35" s="609"/>
      <c r="U35" s="609"/>
      <c r="V35" s="609"/>
      <c r="W35" s="609"/>
      <c r="X35" s="609"/>
      <c r="Y35" s="610"/>
      <c r="Z35" s="646">
        <v>17.600000000000001</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795688</v>
      </c>
      <c r="CS35" s="621"/>
      <c r="CT35" s="621"/>
      <c r="CU35" s="621"/>
      <c r="CV35" s="621"/>
      <c r="CW35" s="621"/>
      <c r="CX35" s="621"/>
      <c r="CY35" s="622"/>
      <c r="CZ35" s="611">
        <v>0.6</v>
      </c>
      <c r="DA35" s="623"/>
      <c r="DB35" s="623"/>
      <c r="DC35" s="624"/>
      <c r="DD35" s="614">
        <v>647253</v>
      </c>
      <c r="DE35" s="621"/>
      <c r="DF35" s="621"/>
      <c r="DG35" s="621"/>
      <c r="DH35" s="621"/>
      <c r="DI35" s="621"/>
      <c r="DJ35" s="621"/>
      <c r="DK35" s="622"/>
      <c r="DL35" s="614">
        <v>647253</v>
      </c>
      <c r="DM35" s="621"/>
      <c r="DN35" s="621"/>
      <c r="DO35" s="621"/>
      <c r="DP35" s="621"/>
      <c r="DQ35" s="621"/>
      <c r="DR35" s="621"/>
      <c r="DS35" s="621"/>
      <c r="DT35" s="621"/>
      <c r="DU35" s="621"/>
      <c r="DV35" s="622"/>
      <c r="DW35" s="611">
        <v>1.5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3691167</v>
      </c>
      <c r="S36" s="609"/>
      <c r="T36" s="609"/>
      <c r="U36" s="609"/>
      <c r="V36" s="609"/>
      <c r="W36" s="609"/>
      <c r="X36" s="609"/>
      <c r="Y36" s="610"/>
      <c r="Z36" s="646">
        <v>2.8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9141153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7419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6749411</v>
      </c>
      <c r="CS36" s="609"/>
      <c r="CT36" s="609"/>
      <c r="CU36" s="609"/>
      <c r="CV36" s="609"/>
      <c r="CW36" s="609"/>
      <c r="CX36" s="609"/>
      <c r="CY36" s="610"/>
      <c r="CZ36" s="611">
        <v>5.2</v>
      </c>
      <c r="DA36" s="623"/>
      <c r="DB36" s="623"/>
      <c r="DC36" s="624"/>
      <c r="DD36" s="614">
        <v>4952003</v>
      </c>
      <c r="DE36" s="609"/>
      <c r="DF36" s="609"/>
      <c r="DG36" s="609"/>
      <c r="DH36" s="609"/>
      <c r="DI36" s="609"/>
      <c r="DJ36" s="609"/>
      <c r="DK36" s="610"/>
      <c r="DL36" s="614">
        <v>2716141</v>
      </c>
      <c r="DM36" s="609"/>
      <c r="DN36" s="609"/>
      <c r="DO36" s="609"/>
      <c r="DP36" s="609"/>
      <c r="DQ36" s="609"/>
      <c r="DR36" s="609"/>
      <c r="DS36" s="609"/>
      <c r="DT36" s="609"/>
      <c r="DU36" s="609"/>
      <c r="DV36" s="610"/>
      <c r="DW36" s="611">
        <v>6.3</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5302340</v>
      </c>
      <c r="S37" s="609"/>
      <c r="T37" s="609"/>
      <c r="U37" s="609"/>
      <c r="V37" s="609"/>
      <c r="W37" s="609"/>
      <c r="X37" s="609"/>
      <c r="Y37" s="610"/>
      <c r="Z37" s="646">
        <v>4</v>
      </c>
      <c r="AA37" s="646"/>
      <c r="AB37" s="646"/>
      <c r="AC37" s="646"/>
      <c r="AD37" s="647">
        <v>147045</v>
      </c>
      <c r="AE37" s="647"/>
      <c r="AF37" s="647"/>
      <c r="AG37" s="647"/>
      <c r="AH37" s="647"/>
      <c r="AI37" s="647"/>
      <c r="AJ37" s="647"/>
      <c r="AK37" s="647"/>
      <c r="AL37" s="611">
        <v>0.3</v>
      </c>
      <c r="AM37" s="612"/>
      <c r="AN37" s="612"/>
      <c r="AO37" s="648"/>
      <c r="AQ37" s="641" t="s">
        <v>319</v>
      </c>
      <c r="AR37" s="642"/>
      <c r="AS37" s="642"/>
      <c r="AT37" s="642"/>
      <c r="AU37" s="642"/>
      <c r="AV37" s="642"/>
      <c r="AW37" s="642"/>
      <c r="AX37" s="642"/>
      <c r="AY37" s="643"/>
      <c r="AZ37" s="608">
        <v>1206128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-261394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14221</v>
      </c>
      <c r="CS37" s="621"/>
      <c r="CT37" s="621"/>
      <c r="CU37" s="621"/>
      <c r="CV37" s="621"/>
      <c r="CW37" s="621"/>
      <c r="CX37" s="621"/>
      <c r="CY37" s="622"/>
      <c r="CZ37" s="611">
        <v>0</v>
      </c>
      <c r="DA37" s="623"/>
      <c r="DB37" s="623"/>
      <c r="DC37" s="624"/>
      <c r="DD37" s="614">
        <v>14221</v>
      </c>
      <c r="DE37" s="621"/>
      <c r="DF37" s="621"/>
      <c r="DG37" s="621"/>
      <c r="DH37" s="621"/>
      <c r="DI37" s="621"/>
      <c r="DJ37" s="621"/>
      <c r="DK37" s="622"/>
      <c r="DL37" s="614">
        <v>13592</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3945791</v>
      </c>
      <c r="S38" s="609"/>
      <c r="T38" s="609"/>
      <c r="U38" s="609"/>
      <c r="V38" s="609"/>
      <c r="W38" s="609"/>
      <c r="X38" s="609"/>
      <c r="Y38" s="610"/>
      <c r="Z38" s="646">
        <v>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290572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22115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7460818</v>
      </c>
      <c r="CS38" s="609"/>
      <c r="CT38" s="609"/>
      <c r="CU38" s="609"/>
      <c r="CV38" s="609"/>
      <c r="CW38" s="609"/>
      <c r="CX38" s="609"/>
      <c r="CY38" s="610"/>
      <c r="CZ38" s="611">
        <v>5.7</v>
      </c>
      <c r="DA38" s="623"/>
      <c r="DB38" s="623"/>
      <c r="DC38" s="624"/>
      <c r="DD38" s="614">
        <v>5891529</v>
      </c>
      <c r="DE38" s="609"/>
      <c r="DF38" s="609"/>
      <c r="DG38" s="609"/>
      <c r="DH38" s="609"/>
      <c r="DI38" s="609"/>
      <c r="DJ38" s="609"/>
      <c r="DK38" s="610"/>
      <c r="DL38" s="614">
        <v>5456969</v>
      </c>
      <c r="DM38" s="609"/>
      <c r="DN38" s="609"/>
      <c r="DO38" s="609"/>
      <c r="DP38" s="609"/>
      <c r="DQ38" s="609"/>
      <c r="DR38" s="609"/>
      <c r="DS38" s="609"/>
      <c r="DT38" s="609"/>
      <c r="DU38" s="609"/>
      <c r="DV38" s="610"/>
      <c r="DW38" s="611">
        <v>12.7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183635</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33311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25782406</v>
      </c>
      <c r="CS39" s="621"/>
      <c r="CT39" s="621"/>
      <c r="CU39" s="621"/>
      <c r="CV39" s="621"/>
      <c r="CW39" s="621"/>
      <c r="CX39" s="621"/>
      <c r="CY39" s="622"/>
      <c r="CZ39" s="611">
        <v>19.8</v>
      </c>
      <c r="DA39" s="623"/>
      <c r="DB39" s="623"/>
      <c r="DC39" s="624"/>
      <c r="DD39" s="614">
        <v>6286784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319991</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84418</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2102480</v>
      </c>
      <c r="CS40" s="609"/>
      <c r="CT40" s="609"/>
      <c r="CU40" s="609"/>
      <c r="CV40" s="609"/>
      <c r="CW40" s="609"/>
      <c r="CX40" s="609"/>
      <c r="CY40" s="610"/>
      <c r="CZ40" s="611">
        <v>1.6</v>
      </c>
      <c r="DA40" s="623"/>
      <c r="DB40" s="623"/>
      <c r="DC40" s="624"/>
      <c r="DD40" s="614">
        <v>203982</v>
      </c>
      <c r="DE40" s="609"/>
      <c r="DF40" s="609"/>
      <c r="DG40" s="609"/>
      <c r="DH40" s="609"/>
      <c r="DI40" s="609"/>
      <c r="DJ40" s="609"/>
      <c r="DK40" s="610"/>
      <c r="DL40" s="614">
        <v>203639</v>
      </c>
      <c r="DM40" s="609"/>
      <c r="DN40" s="609"/>
      <c r="DO40" s="609"/>
      <c r="DP40" s="609"/>
      <c r="DQ40" s="609"/>
      <c r="DR40" s="609"/>
      <c r="DS40" s="609"/>
      <c r="DT40" s="609"/>
      <c r="DU40" s="609"/>
      <c r="DV40" s="610"/>
      <c r="DW40" s="611">
        <v>0.5</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133140300</v>
      </c>
      <c r="S41" s="633"/>
      <c r="T41" s="633"/>
      <c r="U41" s="633"/>
      <c r="V41" s="633"/>
      <c r="W41" s="633"/>
      <c r="X41" s="633"/>
      <c r="Y41" s="636"/>
      <c r="Z41" s="637">
        <v>100</v>
      </c>
      <c r="AA41" s="637"/>
      <c r="AB41" s="637"/>
      <c r="AC41" s="637"/>
      <c r="AD41" s="638">
        <v>42503040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1706216</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5670184</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403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14660160</v>
      </c>
      <c r="CS42" s="621"/>
      <c r="CT42" s="621"/>
      <c r="CU42" s="621"/>
      <c r="CV42" s="621"/>
      <c r="CW42" s="621"/>
      <c r="CX42" s="621"/>
      <c r="CY42" s="622"/>
      <c r="CZ42" s="611">
        <v>11.3</v>
      </c>
      <c r="DA42" s="623"/>
      <c r="DB42" s="623"/>
      <c r="DC42" s="624"/>
      <c r="DD42" s="614">
        <v>3676870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191749</v>
      </c>
      <c r="CS43" s="621"/>
      <c r="CT43" s="621"/>
      <c r="CU43" s="621"/>
      <c r="CV43" s="621"/>
      <c r="CW43" s="621"/>
      <c r="CX43" s="621"/>
      <c r="CY43" s="622"/>
      <c r="CZ43" s="611">
        <v>0.1</v>
      </c>
      <c r="DA43" s="623"/>
      <c r="DB43" s="623"/>
      <c r="DC43" s="624"/>
      <c r="DD43" s="614">
        <v>169182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13792905</v>
      </c>
      <c r="CS44" s="609"/>
      <c r="CT44" s="609"/>
      <c r="CU44" s="609"/>
      <c r="CV44" s="609"/>
      <c r="CW44" s="609"/>
      <c r="CX44" s="609"/>
      <c r="CY44" s="610"/>
      <c r="CZ44" s="611">
        <v>10.6</v>
      </c>
      <c r="DA44" s="612"/>
      <c r="DB44" s="612"/>
      <c r="DC44" s="613"/>
      <c r="DD44" s="614">
        <v>3565405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9239125</v>
      </c>
      <c r="CS45" s="621"/>
      <c r="CT45" s="621"/>
      <c r="CU45" s="621"/>
      <c r="CV45" s="621"/>
      <c r="CW45" s="621"/>
      <c r="CX45" s="621"/>
      <c r="CY45" s="622"/>
      <c r="CZ45" s="611">
        <v>7.1</v>
      </c>
      <c r="DA45" s="623"/>
      <c r="DB45" s="623"/>
      <c r="DC45" s="624"/>
      <c r="DD45" s="614">
        <v>739643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4410073</v>
      </c>
      <c r="CS46" s="609"/>
      <c r="CT46" s="609"/>
      <c r="CU46" s="609"/>
      <c r="CV46" s="609"/>
      <c r="CW46" s="609"/>
      <c r="CX46" s="609"/>
      <c r="CY46" s="610"/>
      <c r="CZ46" s="611">
        <v>3.4</v>
      </c>
      <c r="DA46" s="612"/>
      <c r="DB46" s="612"/>
      <c r="DC46" s="613"/>
      <c r="DD46" s="614">
        <v>2767455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867255</v>
      </c>
      <c r="CS47" s="621"/>
      <c r="CT47" s="621"/>
      <c r="CU47" s="621"/>
      <c r="CV47" s="621"/>
      <c r="CW47" s="621"/>
      <c r="CX47" s="621"/>
      <c r="CY47" s="622"/>
      <c r="CZ47" s="611">
        <v>0.7</v>
      </c>
      <c r="DA47" s="623"/>
      <c r="DB47" s="623"/>
      <c r="DC47" s="624"/>
      <c r="DD47" s="614">
        <v>111465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129988378</v>
      </c>
      <c r="CS49" s="593"/>
      <c r="CT49" s="593"/>
      <c r="CU49" s="593"/>
      <c r="CV49" s="593"/>
      <c r="CW49" s="593"/>
      <c r="CX49" s="593"/>
      <c r="CY49" s="594"/>
      <c r="CZ49" s="595">
        <v>100</v>
      </c>
      <c r="DA49" s="596"/>
      <c r="DB49" s="596"/>
      <c r="DC49" s="597"/>
      <c r="DD49" s="598">
        <v>69372273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6ci4zw3qCmLOL41Gg5s9gx/DPh8p6yJ7q5XbDsie2tnvgLwp3rJvU+sAcM2+VEA7HvzDLgf0Pi4Rx+aO6/KGfQ==" saltValue="ijczhhKmk7amBk9lgwP5w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40" zoomScaleNormal="70" zoomScaleSheetLayoutView="40" workbookViewId="0">
      <selection activeCell="AA37" sqref="AA37:AE37"/>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133620</v>
      </c>
      <c r="R7" s="1090"/>
      <c r="S7" s="1090"/>
      <c r="T7" s="1090"/>
      <c r="U7" s="1090"/>
      <c r="V7" s="1090">
        <v>130468</v>
      </c>
      <c r="W7" s="1090"/>
      <c r="X7" s="1090"/>
      <c r="Y7" s="1090"/>
      <c r="Z7" s="1090"/>
      <c r="AA7" s="1090">
        <v>3152</v>
      </c>
      <c r="AB7" s="1090"/>
      <c r="AC7" s="1090"/>
      <c r="AD7" s="1090"/>
      <c r="AE7" s="1091"/>
      <c r="AF7" s="1092">
        <v>1545</v>
      </c>
      <c r="AG7" s="1093"/>
      <c r="AH7" s="1093"/>
      <c r="AI7" s="1093"/>
      <c r="AJ7" s="1094"/>
      <c r="AK7" s="1095">
        <v>23490</v>
      </c>
      <c r="AL7" s="1096"/>
      <c r="AM7" s="1096"/>
      <c r="AN7" s="1096"/>
      <c r="AO7" s="1096"/>
      <c r="AP7" s="1096">
        <v>64933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571</v>
      </c>
      <c r="BT7" s="1087"/>
      <c r="BU7" s="1087"/>
      <c r="BV7" s="1087"/>
      <c r="BW7" s="1087"/>
      <c r="BX7" s="1087"/>
      <c r="BY7" s="1087"/>
      <c r="BZ7" s="1087"/>
      <c r="CA7" s="1087"/>
      <c r="CB7" s="1087"/>
      <c r="CC7" s="1087"/>
      <c r="CD7" s="1087"/>
      <c r="CE7" s="1087"/>
      <c r="CF7" s="1087"/>
      <c r="CG7" s="1099"/>
      <c r="CH7" s="1083">
        <v>17</v>
      </c>
      <c r="CI7" s="1084"/>
      <c r="CJ7" s="1084"/>
      <c r="CK7" s="1084"/>
      <c r="CL7" s="1085"/>
      <c r="CM7" s="1083">
        <v>444</v>
      </c>
      <c r="CN7" s="1084"/>
      <c r="CO7" s="1084"/>
      <c r="CP7" s="1084"/>
      <c r="CQ7" s="1085"/>
      <c r="CR7" s="1083">
        <v>18</v>
      </c>
      <c r="CS7" s="1084"/>
      <c r="CT7" s="1084"/>
      <c r="CU7" s="1084"/>
      <c r="CV7" s="1085"/>
      <c r="CW7" s="1083" t="s">
        <v>509</v>
      </c>
      <c r="CX7" s="1084"/>
      <c r="CY7" s="1084"/>
      <c r="CZ7" s="1084"/>
      <c r="DA7" s="1085"/>
      <c r="DB7" s="1083">
        <v>15</v>
      </c>
      <c r="DC7" s="1084"/>
      <c r="DD7" s="1084"/>
      <c r="DE7" s="1084"/>
      <c r="DF7" s="1085"/>
      <c r="DG7" s="1083" t="s">
        <v>509</v>
      </c>
      <c r="DH7" s="1084"/>
      <c r="DI7" s="1084"/>
      <c r="DJ7" s="1084"/>
      <c r="DK7" s="1085"/>
      <c r="DL7" s="1083" t="s">
        <v>509</v>
      </c>
      <c r="DM7" s="1084"/>
      <c r="DN7" s="1084"/>
      <c r="DO7" s="1084"/>
      <c r="DP7" s="1085"/>
      <c r="DQ7" s="1083" t="s">
        <v>509</v>
      </c>
      <c r="DR7" s="1084"/>
      <c r="DS7" s="1084"/>
      <c r="DT7" s="1084"/>
      <c r="DU7" s="1085"/>
      <c r="DV7" s="1086"/>
      <c r="DW7" s="1087"/>
      <c r="DX7" s="1087"/>
      <c r="DY7" s="1087"/>
      <c r="DZ7" s="1088"/>
      <c r="EA7" s="228"/>
    </row>
    <row r="8" spans="1:131" s="229" customFormat="1" ht="26.25" customHeight="1" x14ac:dyDescent="0.2">
      <c r="A8" s="232">
        <v>2</v>
      </c>
      <c r="B8" s="1017" t="s">
        <v>375</v>
      </c>
      <c r="C8" s="1018"/>
      <c r="D8" s="1018"/>
      <c r="E8" s="1018"/>
      <c r="F8" s="1018"/>
      <c r="G8" s="1018"/>
      <c r="H8" s="1018"/>
      <c r="I8" s="1018"/>
      <c r="J8" s="1018"/>
      <c r="K8" s="1018"/>
      <c r="L8" s="1018"/>
      <c r="M8" s="1018"/>
      <c r="N8" s="1018"/>
      <c r="O8" s="1018"/>
      <c r="P8" s="1019"/>
      <c r="Q8" s="1025">
        <v>22</v>
      </c>
      <c r="R8" s="1026"/>
      <c r="S8" s="1026"/>
      <c r="T8" s="1026"/>
      <c r="U8" s="1026"/>
      <c r="V8" s="1026">
        <v>22</v>
      </c>
      <c r="W8" s="1026"/>
      <c r="X8" s="1026"/>
      <c r="Y8" s="1026"/>
      <c r="Z8" s="1026"/>
      <c r="AA8" s="1026" t="s">
        <v>557</v>
      </c>
      <c r="AB8" s="1026"/>
      <c r="AC8" s="1026"/>
      <c r="AD8" s="1026"/>
      <c r="AE8" s="1027"/>
      <c r="AF8" s="1022" t="s">
        <v>122</v>
      </c>
      <c r="AG8" s="1023"/>
      <c r="AH8" s="1023"/>
      <c r="AI8" s="1023"/>
      <c r="AJ8" s="1024"/>
      <c r="AK8" s="1067">
        <v>2</v>
      </c>
      <c r="AL8" s="1068"/>
      <c r="AM8" s="1068"/>
      <c r="AN8" s="1068"/>
      <c r="AO8" s="1068"/>
      <c r="AP8" s="1068">
        <v>45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572</v>
      </c>
      <c r="BT8" s="980"/>
      <c r="BU8" s="980"/>
      <c r="BV8" s="980"/>
      <c r="BW8" s="980"/>
      <c r="BX8" s="980"/>
      <c r="BY8" s="980"/>
      <c r="BZ8" s="980"/>
      <c r="CA8" s="980"/>
      <c r="CB8" s="980"/>
      <c r="CC8" s="980"/>
      <c r="CD8" s="980"/>
      <c r="CE8" s="980"/>
      <c r="CF8" s="980"/>
      <c r="CG8" s="1001"/>
      <c r="CH8" s="976">
        <v>23</v>
      </c>
      <c r="CI8" s="977"/>
      <c r="CJ8" s="977"/>
      <c r="CK8" s="977"/>
      <c r="CL8" s="978"/>
      <c r="CM8" s="976">
        <v>832</v>
      </c>
      <c r="CN8" s="977"/>
      <c r="CO8" s="977"/>
      <c r="CP8" s="977"/>
      <c r="CQ8" s="978"/>
      <c r="CR8" s="976">
        <v>10</v>
      </c>
      <c r="CS8" s="977"/>
      <c r="CT8" s="977"/>
      <c r="CU8" s="977"/>
      <c r="CV8" s="978"/>
      <c r="CW8" s="976" t="s">
        <v>509</v>
      </c>
      <c r="CX8" s="977"/>
      <c r="CY8" s="977"/>
      <c r="CZ8" s="977"/>
      <c r="DA8" s="978"/>
      <c r="DB8" s="976">
        <v>950</v>
      </c>
      <c r="DC8" s="977"/>
      <c r="DD8" s="977"/>
      <c r="DE8" s="977"/>
      <c r="DF8" s="978"/>
      <c r="DG8" s="976" t="s">
        <v>509</v>
      </c>
      <c r="DH8" s="977"/>
      <c r="DI8" s="977"/>
      <c r="DJ8" s="977"/>
      <c r="DK8" s="978"/>
      <c r="DL8" s="976" t="s">
        <v>509</v>
      </c>
      <c r="DM8" s="977"/>
      <c r="DN8" s="977"/>
      <c r="DO8" s="977"/>
      <c r="DP8" s="978"/>
      <c r="DQ8" s="976" t="s">
        <v>509</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573</v>
      </c>
      <c r="BT9" s="980"/>
      <c r="BU9" s="980"/>
      <c r="BV9" s="980"/>
      <c r="BW9" s="980"/>
      <c r="BX9" s="980"/>
      <c r="BY9" s="980"/>
      <c r="BZ9" s="980"/>
      <c r="CA9" s="980"/>
      <c r="CB9" s="980"/>
      <c r="CC9" s="980"/>
      <c r="CD9" s="980"/>
      <c r="CE9" s="980"/>
      <c r="CF9" s="980"/>
      <c r="CG9" s="1001"/>
      <c r="CH9" s="976">
        <v>-53</v>
      </c>
      <c r="CI9" s="977"/>
      <c r="CJ9" s="977"/>
      <c r="CK9" s="977"/>
      <c r="CL9" s="978"/>
      <c r="CM9" s="976">
        <v>416</v>
      </c>
      <c r="CN9" s="977"/>
      <c r="CO9" s="977"/>
      <c r="CP9" s="977"/>
      <c r="CQ9" s="978"/>
      <c r="CR9" s="976">
        <v>0</v>
      </c>
      <c r="CS9" s="977"/>
      <c r="CT9" s="977"/>
      <c r="CU9" s="977"/>
      <c r="CV9" s="978"/>
      <c r="CW9" s="976">
        <v>37</v>
      </c>
      <c r="CX9" s="977"/>
      <c r="CY9" s="977"/>
      <c r="CZ9" s="977"/>
      <c r="DA9" s="978"/>
      <c r="DB9" s="976" t="s">
        <v>509</v>
      </c>
      <c r="DC9" s="977"/>
      <c r="DD9" s="977"/>
      <c r="DE9" s="977"/>
      <c r="DF9" s="978"/>
      <c r="DG9" s="976" t="s">
        <v>509</v>
      </c>
      <c r="DH9" s="977"/>
      <c r="DI9" s="977"/>
      <c r="DJ9" s="977"/>
      <c r="DK9" s="978"/>
      <c r="DL9" s="976" t="s">
        <v>509</v>
      </c>
      <c r="DM9" s="977"/>
      <c r="DN9" s="977"/>
      <c r="DO9" s="977"/>
      <c r="DP9" s="978"/>
      <c r="DQ9" s="976" t="s">
        <v>509</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574</v>
      </c>
      <c r="BT10" s="980"/>
      <c r="BU10" s="980"/>
      <c r="BV10" s="980"/>
      <c r="BW10" s="980"/>
      <c r="BX10" s="980"/>
      <c r="BY10" s="980"/>
      <c r="BZ10" s="980"/>
      <c r="CA10" s="980"/>
      <c r="CB10" s="980"/>
      <c r="CC10" s="980"/>
      <c r="CD10" s="980"/>
      <c r="CE10" s="980"/>
      <c r="CF10" s="980"/>
      <c r="CG10" s="1001"/>
      <c r="CH10" s="976">
        <v>-1</v>
      </c>
      <c r="CI10" s="977"/>
      <c r="CJ10" s="977"/>
      <c r="CK10" s="977"/>
      <c r="CL10" s="978"/>
      <c r="CM10" s="976">
        <v>77</v>
      </c>
      <c r="CN10" s="977"/>
      <c r="CO10" s="977"/>
      <c r="CP10" s="977"/>
      <c r="CQ10" s="978"/>
      <c r="CR10" s="976">
        <v>30</v>
      </c>
      <c r="CS10" s="977"/>
      <c r="CT10" s="977"/>
      <c r="CU10" s="977"/>
      <c r="CV10" s="978"/>
      <c r="CW10" s="976">
        <v>2</v>
      </c>
      <c r="CX10" s="977"/>
      <c r="CY10" s="977"/>
      <c r="CZ10" s="977"/>
      <c r="DA10" s="978"/>
      <c r="DB10" s="976" t="s">
        <v>509</v>
      </c>
      <c r="DC10" s="977"/>
      <c r="DD10" s="977"/>
      <c r="DE10" s="977"/>
      <c r="DF10" s="978"/>
      <c r="DG10" s="976" t="s">
        <v>509</v>
      </c>
      <c r="DH10" s="977"/>
      <c r="DI10" s="977"/>
      <c r="DJ10" s="977"/>
      <c r="DK10" s="978"/>
      <c r="DL10" s="976" t="s">
        <v>509</v>
      </c>
      <c r="DM10" s="977"/>
      <c r="DN10" s="977"/>
      <c r="DO10" s="977"/>
      <c r="DP10" s="978"/>
      <c r="DQ10" s="976" t="s">
        <v>509</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575</v>
      </c>
      <c r="BT11" s="980"/>
      <c r="BU11" s="980"/>
      <c r="BV11" s="980"/>
      <c r="BW11" s="980"/>
      <c r="BX11" s="980"/>
      <c r="BY11" s="980"/>
      <c r="BZ11" s="980"/>
      <c r="CA11" s="980"/>
      <c r="CB11" s="980"/>
      <c r="CC11" s="980"/>
      <c r="CD11" s="980"/>
      <c r="CE11" s="980"/>
      <c r="CF11" s="980"/>
      <c r="CG11" s="1001"/>
      <c r="CH11" s="976">
        <v>11</v>
      </c>
      <c r="CI11" s="977"/>
      <c r="CJ11" s="977"/>
      <c r="CK11" s="977"/>
      <c r="CL11" s="978"/>
      <c r="CM11" s="976">
        <v>161</v>
      </c>
      <c r="CN11" s="977"/>
      <c r="CO11" s="977"/>
      <c r="CP11" s="977"/>
      <c r="CQ11" s="978"/>
      <c r="CR11" s="976">
        <v>66</v>
      </c>
      <c r="CS11" s="977"/>
      <c r="CT11" s="977"/>
      <c r="CU11" s="977"/>
      <c r="CV11" s="978"/>
      <c r="CW11" s="976" t="s">
        <v>509</v>
      </c>
      <c r="CX11" s="977"/>
      <c r="CY11" s="977"/>
      <c r="CZ11" s="977"/>
      <c r="DA11" s="978"/>
      <c r="DB11" s="976" t="s">
        <v>509</v>
      </c>
      <c r="DC11" s="977"/>
      <c r="DD11" s="977"/>
      <c r="DE11" s="977"/>
      <c r="DF11" s="978"/>
      <c r="DG11" s="976" t="s">
        <v>509</v>
      </c>
      <c r="DH11" s="977"/>
      <c r="DI11" s="977"/>
      <c r="DJ11" s="977"/>
      <c r="DK11" s="978"/>
      <c r="DL11" s="976" t="s">
        <v>509</v>
      </c>
      <c r="DM11" s="977"/>
      <c r="DN11" s="977"/>
      <c r="DO11" s="977"/>
      <c r="DP11" s="978"/>
      <c r="DQ11" s="976" t="s">
        <v>509</v>
      </c>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576</v>
      </c>
      <c r="BT12" s="980"/>
      <c r="BU12" s="980"/>
      <c r="BV12" s="980"/>
      <c r="BW12" s="980"/>
      <c r="BX12" s="980"/>
      <c r="BY12" s="980"/>
      <c r="BZ12" s="980"/>
      <c r="CA12" s="980"/>
      <c r="CB12" s="980"/>
      <c r="CC12" s="980"/>
      <c r="CD12" s="980"/>
      <c r="CE12" s="980"/>
      <c r="CF12" s="980"/>
      <c r="CG12" s="1001"/>
      <c r="CH12" s="976">
        <v>-9</v>
      </c>
      <c r="CI12" s="977"/>
      <c r="CJ12" s="977"/>
      <c r="CK12" s="977"/>
      <c r="CL12" s="978"/>
      <c r="CM12" s="976">
        <v>39</v>
      </c>
      <c r="CN12" s="977"/>
      <c r="CO12" s="977"/>
      <c r="CP12" s="977"/>
      <c r="CQ12" s="978"/>
      <c r="CR12" s="976">
        <v>11</v>
      </c>
      <c r="CS12" s="977"/>
      <c r="CT12" s="977"/>
      <c r="CU12" s="977"/>
      <c r="CV12" s="978"/>
      <c r="CW12" s="976" t="s">
        <v>509</v>
      </c>
      <c r="CX12" s="977"/>
      <c r="CY12" s="977"/>
      <c r="CZ12" s="977"/>
      <c r="DA12" s="978"/>
      <c r="DB12" s="976" t="s">
        <v>509</v>
      </c>
      <c r="DC12" s="977"/>
      <c r="DD12" s="977"/>
      <c r="DE12" s="977"/>
      <c r="DF12" s="978"/>
      <c r="DG12" s="976" t="s">
        <v>509</v>
      </c>
      <c r="DH12" s="977"/>
      <c r="DI12" s="977"/>
      <c r="DJ12" s="977"/>
      <c r="DK12" s="978"/>
      <c r="DL12" s="976" t="s">
        <v>509</v>
      </c>
      <c r="DM12" s="977"/>
      <c r="DN12" s="977"/>
      <c r="DO12" s="977"/>
      <c r="DP12" s="978"/>
      <c r="DQ12" s="976" t="s">
        <v>509</v>
      </c>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t="s">
        <v>577</v>
      </c>
      <c r="BT13" s="980"/>
      <c r="BU13" s="980"/>
      <c r="BV13" s="980"/>
      <c r="BW13" s="980"/>
      <c r="BX13" s="980"/>
      <c r="BY13" s="980"/>
      <c r="BZ13" s="980"/>
      <c r="CA13" s="980"/>
      <c r="CB13" s="980"/>
      <c r="CC13" s="980"/>
      <c r="CD13" s="980"/>
      <c r="CE13" s="980"/>
      <c r="CF13" s="980"/>
      <c r="CG13" s="1001"/>
      <c r="CH13" s="976">
        <v>8</v>
      </c>
      <c r="CI13" s="977"/>
      <c r="CJ13" s="977"/>
      <c r="CK13" s="977"/>
      <c r="CL13" s="978"/>
      <c r="CM13" s="976">
        <v>110</v>
      </c>
      <c r="CN13" s="977"/>
      <c r="CO13" s="977"/>
      <c r="CP13" s="977"/>
      <c r="CQ13" s="978"/>
      <c r="CR13" s="976">
        <v>61</v>
      </c>
      <c r="CS13" s="977"/>
      <c r="CT13" s="977"/>
      <c r="CU13" s="977"/>
      <c r="CV13" s="978"/>
      <c r="CW13" s="976" t="s">
        <v>509</v>
      </c>
      <c r="CX13" s="977"/>
      <c r="CY13" s="977"/>
      <c r="CZ13" s="977"/>
      <c r="DA13" s="978"/>
      <c r="DB13" s="976" t="s">
        <v>509</v>
      </c>
      <c r="DC13" s="977"/>
      <c r="DD13" s="977"/>
      <c r="DE13" s="977"/>
      <c r="DF13" s="978"/>
      <c r="DG13" s="976" t="s">
        <v>509</v>
      </c>
      <c r="DH13" s="977"/>
      <c r="DI13" s="977"/>
      <c r="DJ13" s="977"/>
      <c r="DK13" s="978"/>
      <c r="DL13" s="976" t="s">
        <v>509</v>
      </c>
      <c r="DM13" s="977"/>
      <c r="DN13" s="977"/>
      <c r="DO13" s="977"/>
      <c r="DP13" s="978"/>
      <c r="DQ13" s="976" t="s">
        <v>509</v>
      </c>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t="s">
        <v>578</v>
      </c>
      <c r="BT14" s="980"/>
      <c r="BU14" s="980"/>
      <c r="BV14" s="980"/>
      <c r="BW14" s="980"/>
      <c r="BX14" s="980"/>
      <c r="BY14" s="980"/>
      <c r="BZ14" s="980"/>
      <c r="CA14" s="980"/>
      <c r="CB14" s="980"/>
      <c r="CC14" s="980"/>
      <c r="CD14" s="980"/>
      <c r="CE14" s="980"/>
      <c r="CF14" s="980"/>
      <c r="CG14" s="1001"/>
      <c r="CH14" s="976">
        <v>-1</v>
      </c>
      <c r="CI14" s="977"/>
      <c r="CJ14" s="977"/>
      <c r="CK14" s="977"/>
      <c r="CL14" s="978"/>
      <c r="CM14" s="976">
        <v>50</v>
      </c>
      <c r="CN14" s="977"/>
      <c r="CO14" s="977"/>
      <c r="CP14" s="977"/>
      <c r="CQ14" s="978"/>
      <c r="CR14" s="976">
        <v>1</v>
      </c>
      <c r="CS14" s="977"/>
      <c r="CT14" s="977"/>
      <c r="CU14" s="977"/>
      <c r="CV14" s="978"/>
      <c r="CW14" s="976">
        <v>17</v>
      </c>
      <c r="CX14" s="977"/>
      <c r="CY14" s="977"/>
      <c r="CZ14" s="977"/>
      <c r="DA14" s="978"/>
      <c r="DB14" s="976" t="s">
        <v>509</v>
      </c>
      <c r="DC14" s="977"/>
      <c r="DD14" s="977"/>
      <c r="DE14" s="977"/>
      <c r="DF14" s="978"/>
      <c r="DG14" s="976" t="s">
        <v>509</v>
      </c>
      <c r="DH14" s="977"/>
      <c r="DI14" s="977"/>
      <c r="DJ14" s="977"/>
      <c r="DK14" s="978"/>
      <c r="DL14" s="976" t="s">
        <v>509</v>
      </c>
      <c r="DM14" s="977"/>
      <c r="DN14" s="977"/>
      <c r="DO14" s="977"/>
      <c r="DP14" s="978"/>
      <c r="DQ14" s="976" t="s">
        <v>509</v>
      </c>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t="s">
        <v>579</v>
      </c>
      <c r="BT15" s="980"/>
      <c r="BU15" s="980"/>
      <c r="BV15" s="980"/>
      <c r="BW15" s="980"/>
      <c r="BX15" s="980"/>
      <c r="BY15" s="980"/>
      <c r="BZ15" s="980"/>
      <c r="CA15" s="980"/>
      <c r="CB15" s="980"/>
      <c r="CC15" s="980"/>
      <c r="CD15" s="980"/>
      <c r="CE15" s="980"/>
      <c r="CF15" s="980"/>
      <c r="CG15" s="1001"/>
      <c r="CH15" s="976">
        <v>26</v>
      </c>
      <c r="CI15" s="977"/>
      <c r="CJ15" s="977"/>
      <c r="CK15" s="977"/>
      <c r="CL15" s="978"/>
      <c r="CM15" s="976">
        <v>18</v>
      </c>
      <c r="CN15" s="977"/>
      <c r="CO15" s="977"/>
      <c r="CP15" s="977"/>
      <c r="CQ15" s="978"/>
      <c r="CR15" s="976">
        <v>27</v>
      </c>
      <c r="CS15" s="977"/>
      <c r="CT15" s="977"/>
      <c r="CU15" s="977"/>
      <c r="CV15" s="978"/>
      <c r="CW15" s="976" t="s">
        <v>581</v>
      </c>
      <c r="CX15" s="977"/>
      <c r="CY15" s="977"/>
      <c r="CZ15" s="977"/>
      <c r="DA15" s="978"/>
      <c r="DB15" s="976">
        <v>500</v>
      </c>
      <c r="DC15" s="977"/>
      <c r="DD15" s="977"/>
      <c r="DE15" s="977"/>
      <c r="DF15" s="978"/>
      <c r="DG15" s="976" t="s">
        <v>509</v>
      </c>
      <c r="DH15" s="977"/>
      <c r="DI15" s="977"/>
      <c r="DJ15" s="977"/>
      <c r="DK15" s="978"/>
      <c r="DL15" s="976" t="s">
        <v>509</v>
      </c>
      <c r="DM15" s="977"/>
      <c r="DN15" s="977"/>
      <c r="DO15" s="977"/>
      <c r="DP15" s="978"/>
      <c r="DQ15" s="976" t="s">
        <v>509</v>
      </c>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t="s">
        <v>580</v>
      </c>
      <c r="BT16" s="980"/>
      <c r="BU16" s="980"/>
      <c r="BV16" s="980"/>
      <c r="BW16" s="980"/>
      <c r="BX16" s="980"/>
      <c r="BY16" s="980"/>
      <c r="BZ16" s="980"/>
      <c r="CA16" s="980"/>
      <c r="CB16" s="980"/>
      <c r="CC16" s="980"/>
      <c r="CD16" s="980"/>
      <c r="CE16" s="980"/>
      <c r="CF16" s="980"/>
      <c r="CG16" s="1001"/>
      <c r="CH16" s="976">
        <v>13</v>
      </c>
      <c r="CI16" s="977"/>
      <c r="CJ16" s="977"/>
      <c r="CK16" s="977"/>
      <c r="CL16" s="978"/>
      <c r="CM16" s="976">
        <v>19</v>
      </c>
      <c r="CN16" s="977"/>
      <c r="CO16" s="977"/>
      <c r="CP16" s="977"/>
      <c r="CQ16" s="978"/>
      <c r="CR16" s="976">
        <v>10</v>
      </c>
      <c r="CS16" s="977"/>
      <c r="CT16" s="977"/>
      <c r="CU16" s="977"/>
      <c r="CV16" s="978"/>
      <c r="CW16" s="976">
        <v>47</v>
      </c>
      <c r="CX16" s="977"/>
      <c r="CY16" s="977"/>
      <c r="CZ16" s="977"/>
      <c r="DA16" s="978"/>
      <c r="DB16" s="976" t="s">
        <v>509</v>
      </c>
      <c r="DC16" s="977"/>
      <c r="DD16" s="977"/>
      <c r="DE16" s="977"/>
      <c r="DF16" s="978"/>
      <c r="DG16" s="976" t="s">
        <v>509</v>
      </c>
      <c r="DH16" s="977"/>
      <c r="DI16" s="977"/>
      <c r="DJ16" s="977"/>
      <c r="DK16" s="978"/>
      <c r="DL16" s="976" t="s">
        <v>509</v>
      </c>
      <c r="DM16" s="977"/>
      <c r="DN16" s="977"/>
      <c r="DO16" s="977"/>
      <c r="DP16" s="978"/>
      <c r="DQ16" s="976" t="s">
        <v>509</v>
      </c>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133140</v>
      </c>
      <c r="R23" s="1048"/>
      <c r="S23" s="1048"/>
      <c r="T23" s="1048"/>
      <c r="U23" s="1048"/>
      <c r="V23" s="1048">
        <v>129988</v>
      </c>
      <c r="W23" s="1048"/>
      <c r="X23" s="1048"/>
      <c r="Y23" s="1048"/>
      <c r="Z23" s="1048"/>
      <c r="AA23" s="1048">
        <v>3152</v>
      </c>
      <c r="AB23" s="1048"/>
      <c r="AC23" s="1048"/>
      <c r="AD23" s="1048"/>
      <c r="AE23" s="1055"/>
      <c r="AF23" s="1056">
        <v>1545</v>
      </c>
      <c r="AG23" s="1048"/>
      <c r="AH23" s="1048"/>
      <c r="AI23" s="1048"/>
      <c r="AJ23" s="1057"/>
      <c r="AK23" s="1058"/>
      <c r="AL23" s="1059"/>
      <c r="AM23" s="1059"/>
      <c r="AN23" s="1059"/>
      <c r="AO23" s="1059"/>
      <c r="AP23" s="1048">
        <v>64978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18914</v>
      </c>
      <c r="R28" s="1038"/>
      <c r="S28" s="1038"/>
      <c r="T28" s="1038"/>
      <c r="U28" s="1038"/>
      <c r="V28" s="1038">
        <v>18907</v>
      </c>
      <c r="W28" s="1038"/>
      <c r="X28" s="1038"/>
      <c r="Y28" s="1038"/>
      <c r="Z28" s="1038"/>
      <c r="AA28" s="1038">
        <v>7</v>
      </c>
      <c r="AB28" s="1038"/>
      <c r="AC28" s="1038"/>
      <c r="AD28" s="1038"/>
      <c r="AE28" s="1039"/>
      <c r="AF28" s="1040">
        <v>7</v>
      </c>
      <c r="AG28" s="1038"/>
      <c r="AH28" s="1038"/>
      <c r="AI28" s="1038"/>
      <c r="AJ28" s="1041"/>
      <c r="AK28" s="1029">
        <v>1743</v>
      </c>
      <c r="AL28" s="1030"/>
      <c r="AM28" s="1030"/>
      <c r="AN28" s="1030"/>
      <c r="AO28" s="1030"/>
      <c r="AP28" s="1030" t="s">
        <v>509</v>
      </c>
      <c r="AQ28" s="1030"/>
      <c r="AR28" s="1030"/>
      <c r="AS28" s="1030"/>
      <c r="AT28" s="1030"/>
      <c r="AU28" s="1030" t="s">
        <v>557</v>
      </c>
      <c r="AV28" s="1030"/>
      <c r="AW28" s="1030"/>
      <c r="AX28" s="1030"/>
      <c r="AY28" s="1030"/>
      <c r="AZ28" s="1031" t="s">
        <v>509</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26</v>
      </c>
      <c r="R29" s="1026"/>
      <c r="S29" s="1026"/>
      <c r="T29" s="1026"/>
      <c r="U29" s="1026"/>
      <c r="V29" s="1026">
        <v>26</v>
      </c>
      <c r="W29" s="1026"/>
      <c r="X29" s="1026"/>
      <c r="Y29" s="1026"/>
      <c r="Z29" s="1026"/>
      <c r="AA29" s="1026" t="s">
        <v>553</v>
      </c>
      <c r="AB29" s="1026"/>
      <c r="AC29" s="1026"/>
      <c r="AD29" s="1026"/>
      <c r="AE29" s="1027"/>
      <c r="AF29" s="1022" t="s">
        <v>122</v>
      </c>
      <c r="AG29" s="1023"/>
      <c r="AH29" s="1023"/>
      <c r="AI29" s="1023"/>
      <c r="AJ29" s="1024"/>
      <c r="AK29" s="967">
        <v>19</v>
      </c>
      <c r="AL29" s="958"/>
      <c r="AM29" s="958"/>
      <c r="AN29" s="958"/>
      <c r="AO29" s="958"/>
      <c r="AP29" s="958" t="s">
        <v>509</v>
      </c>
      <c r="AQ29" s="958"/>
      <c r="AR29" s="958"/>
      <c r="AS29" s="958"/>
      <c r="AT29" s="958"/>
      <c r="AU29" s="958" t="s">
        <v>558</v>
      </c>
      <c r="AV29" s="958"/>
      <c r="AW29" s="958"/>
      <c r="AX29" s="958"/>
      <c r="AY29" s="958"/>
      <c r="AZ29" s="1028" t="s">
        <v>509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2230</v>
      </c>
      <c r="R30" s="1026"/>
      <c r="S30" s="1026"/>
      <c r="T30" s="1026"/>
      <c r="U30" s="1026"/>
      <c r="V30" s="1026">
        <v>2222</v>
      </c>
      <c r="W30" s="1026"/>
      <c r="X30" s="1026"/>
      <c r="Y30" s="1026"/>
      <c r="Z30" s="1026"/>
      <c r="AA30" s="1026">
        <v>8</v>
      </c>
      <c r="AB30" s="1026"/>
      <c r="AC30" s="1026"/>
      <c r="AD30" s="1026"/>
      <c r="AE30" s="1027"/>
      <c r="AF30" s="1022">
        <v>8</v>
      </c>
      <c r="AG30" s="1023"/>
      <c r="AH30" s="1023"/>
      <c r="AI30" s="1023"/>
      <c r="AJ30" s="1024"/>
      <c r="AK30" s="967">
        <v>726</v>
      </c>
      <c r="AL30" s="958"/>
      <c r="AM30" s="958"/>
      <c r="AN30" s="958"/>
      <c r="AO30" s="958"/>
      <c r="AP30" s="958" t="s">
        <v>509</v>
      </c>
      <c r="AQ30" s="958"/>
      <c r="AR30" s="958"/>
      <c r="AS30" s="958"/>
      <c r="AT30" s="958"/>
      <c r="AU30" s="958" t="s">
        <v>557</v>
      </c>
      <c r="AV30" s="958"/>
      <c r="AW30" s="958"/>
      <c r="AX30" s="958"/>
      <c r="AY30" s="958"/>
      <c r="AZ30" s="1028" t="s">
        <v>509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18581</v>
      </c>
      <c r="R31" s="1026"/>
      <c r="S31" s="1026"/>
      <c r="T31" s="1026"/>
      <c r="U31" s="1026"/>
      <c r="V31" s="1026">
        <v>18047</v>
      </c>
      <c r="W31" s="1026"/>
      <c r="X31" s="1026"/>
      <c r="Y31" s="1026"/>
      <c r="Z31" s="1026"/>
      <c r="AA31" s="1026">
        <v>534</v>
      </c>
      <c r="AB31" s="1026"/>
      <c r="AC31" s="1026"/>
      <c r="AD31" s="1026"/>
      <c r="AE31" s="1027"/>
      <c r="AF31" s="1022">
        <v>534</v>
      </c>
      <c r="AG31" s="1023"/>
      <c r="AH31" s="1023"/>
      <c r="AI31" s="1023"/>
      <c r="AJ31" s="1024"/>
      <c r="AK31" s="967">
        <v>2838</v>
      </c>
      <c r="AL31" s="958"/>
      <c r="AM31" s="958"/>
      <c r="AN31" s="958"/>
      <c r="AO31" s="958"/>
      <c r="AP31" s="958" t="s">
        <v>509</v>
      </c>
      <c r="AQ31" s="958"/>
      <c r="AR31" s="958"/>
      <c r="AS31" s="958"/>
      <c r="AT31" s="958"/>
      <c r="AU31" s="958" t="s">
        <v>559</v>
      </c>
      <c r="AV31" s="958"/>
      <c r="AW31" s="958"/>
      <c r="AX31" s="958"/>
      <c r="AY31" s="958"/>
      <c r="AZ31" s="1028" t="s">
        <v>509</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2156</v>
      </c>
      <c r="R32" s="1026"/>
      <c r="S32" s="1026"/>
      <c r="T32" s="1026"/>
      <c r="U32" s="1026"/>
      <c r="V32" s="1026">
        <v>2109</v>
      </c>
      <c r="W32" s="1026"/>
      <c r="X32" s="1026"/>
      <c r="Y32" s="1026"/>
      <c r="Z32" s="1026"/>
      <c r="AA32" s="1026">
        <v>47</v>
      </c>
      <c r="AB32" s="1026"/>
      <c r="AC32" s="1026"/>
      <c r="AD32" s="1026"/>
      <c r="AE32" s="1027"/>
      <c r="AF32" s="1022">
        <v>3054</v>
      </c>
      <c r="AG32" s="1023"/>
      <c r="AH32" s="1023"/>
      <c r="AI32" s="1023"/>
      <c r="AJ32" s="1024"/>
      <c r="AK32" s="967">
        <v>184</v>
      </c>
      <c r="AL32" s="958"/>
      <c r="AM32" s="958"/>
      <c r="AN32" s="958"/>
      <c r="AO32" s="958"/>
      <c r="AP32" s="958">
        <v>10548</v>
      </c>
      <c r="AQ32" s="958"/>
      <c r="AR32" s="958"/>
      <c r="AS32" s="958"/>
      <c r="AT32" s="958"/>
      <c r="AU32" s="958">
        <v>63</v>
      </c>
      <c r="AV32" s="958"/>
      <c r="AW32" s="958"/>
      <c r="AX32" s="958"/>
      <c r="AY32" s="958"/>
      <c r="AZ32" s="1028" t="s">
        <v>557</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395</v>
      </c>
      <c r="C33" s="1018"/>
      <c r="D33" s="1018"/>
      <c r="E33" s="1018"/>
      <c r="F33" s="1018"/>
      <c r="G33" s="1018"/>
      <c r="H33" s="1018"/>
      <c r="I33" s="1018"/>
      <c r="J33" s="1018"/>
      <c r="K33" s="1018"/>
      <c r="L33" s="1018"/>
      <c r="M33" s="1018"/>
      <c r="N33" s="1018"/>
      <c r="O33" s="1018"/>
      <c r="P33" s="1019"/>
      <c r="Q33" s="1025">
        <v>2719</v>
      </c>
      <c r="R33" s="1026"/>
      <c r="S33" s="1026"/>
      <c r="T33" s="1026"/>
      <c r="U33" s="1026"/>
      <c r="V33" s="1026">
        <v>2647</v>
      </c>
      <c r="W33" s="1026"/>
      <c r="X33" s="1026"/>
      <c r="Y33" s="1026"/>
      <c r="Z33" s="1026"/>
      <c r="AA33" s="1026">
        <v>72</v>
      </c>
      <c r="AB33" s="1026"/>
      <c r="AC33" s="1026"/>
      <c r="AD33" s="1026"/>
      <c r="AE33" s="1027"/>
      <c r="AF33" s="1022">
        <v>545</v>
      </c>
      <c r="AG33" s="1023"/>
      <c r="AH33" s="1023"/>
      <c r="AI33" s="1023"/>
      <c r="AJ33" s="1024"/>
      <c r="AK33" s="967">
        <v>912</v>
      </c>
      <c r="AL33" s="958"/>
      <c r="AM33" s="958"/>
      <c r="AN33" s="958"/>
      <c r="AO33" s="958"/>
      <c r="AP33" s="958">
        <v>15414</v>
      </c>
      <c r="AQ33" s="958"/>
      <c r="AR33" s="958"/>
      <c r="AS33" s="958"/>
      <c r="AT33" s="958"/>
      <c r="AU33" s="958">
        <v>7738</v>
      </c>
      <c r="AV33" s="958"/>
      <c r="AW33" s="958"/>
      <c r="AX33" s="958"/>
      <c r="AY33" s="958"/>
      <c r="AZ33" s="1028" t="s">
        <v>557</v>
      </c>
      <c r="BA33" s="1028"/>
      <c r="BB33" s="1028"/>
      <c r="BC33" s="1028"/>
      <c r="BD33" s="1028"/>
      <c r="BE33" s="959" t="s">
        <v>394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396</v>
      </c>
      <c r="C34" s="1018"/>
      <c r="D34" s="1018"/>
      <c r="E34" s="1018"/>
      <c r="F34" s="1018"/>
      <c r="G34" s="1018"/>
      <c r="H34" s="1018"/>
      <c r="I34" s="1018"/>
      <c r="J34" s="1018"/>
      <c r="K34" s="1018"/>
      <c r="L34" s="1018"/>
      <c r="M34" s="1018"/>
      <c r="N34" s="1018"/>
      <c r="O34" s="1018"/>
      <c r="P34" s="1019"/>
      <c r="Q34" s="1025">
        <v>528</v>
      </c>
      <c r="R34" s="1026"/>
      <c r="S34" s="1026"/>
      <c r="T34" s="1026"/>
      <c r="U34" s="1026"/>
      <c r="V34" s="1026">
        <v>528</v>
      </c>
      <c r="W34" s="1026"/>
      <c r="X34" s="1026"/>
      <c r="Y34" s="1026"/>
      <c r="Z34" s="1026"/>
      <c r="AA34" s="1026" t="s">
        <v>565</v>
      </c>
      <c r="AB34" s="1026"/>
      <c r="AC34" s="1026"/>
      <c r="AD34" s="1026"/>
      <c r="AE34" s="1027"/>
      <c r="AF34" s="1022">
        <v>90</v>
      </c>
      <c r="AG34" s="1023"/>
      <c r="AH34" s="1023"/>
      <c r="AI34" s="1023"/>
      <c r="AJ34" s="1024"/>
      <c r="AK34" s="967">
        <v>294</v>
      </c>
      <c r="AL34" s="958"/>
      <c r="AM34" s="958"/>
      <c r="AN34" s="958"/>
      <c r="AO34" s="958"/>
      <c r="AP34" s="958">
        <v>2047</v>
      </c>
      <c r="AQ34" s="958"/>
      <c r="AR34" s="958"/>
      <c r="AS34" s="958"/>
      <c r="AT34" s="958"/>
      <c r="AU34" s="958">
        <v>2037</v>
      </c>
      <c r="AV34" s="958"/>
      <c r="AW34" s="958"/>
      <c r="AX34" s="958"/>
      <c r="AY34" s="958"/>
      <c r="AZ34" s="1028" t="s">
        <v>557</v>
      </c>
      <c r="BA34" s="1028"/>
      <c r="BB34" s="1028"/>
      <c r="BC34" s="1028"/>
      <c r="BD34" s="1028"/>
      <c r="BE34" s="959" t="s">
        <v>394</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t="s">
        <v>397</v>
      </c>
      <c r="C35" s="1018"/>
      <c r="D35" s="1018"/>
      <c r="E35" s="1018"/>
      <c r="F35" s="1018"/>
      <c r="G35" s="1018"/>
      <c r="H35" s="1018"/>
      <c r="I35" s="1018"/>
      <c r="J35" s="1018"/>
      <c r="K35" s="1018"/>
      <c r="L35" s="1018"/>
      <c r="M35" s="1018"/>
      <c r="N35" s="1018"/>
      <c r="O35" s="1018"/>
      <c r="P35" s="1019"/>
      <c r="Q35" s="1025">
        <v>69</v>
      </c>
      <c r="R35" s="1026"/>
      <c r="S35" s="1026"/>
      <c r="T35" s="1026"/>
      <c r="U35" s="1026"/>
      <c r="V35" s="1026">
        <v>75</v>
      </c>
      <c r="W35" s="1026"/>
      <c r="X35" s="1026"/>
      <c r="Y35" s="1026"/>
      <c r="Z35" s="1026"/>
      <c r="AA35" s="1026" t="s">
        <v>585</v>
      </c>
      <c r="AB35" s="1026"/>
      <c r="AC35" s="1026"/>
      <c r="AD35" s="1026"/>
      <c r="AE35" s="1027"/>
      <c r="AF35" s="1022">
        <v>685</v>
      </c>
      <c r="AG35" s="1023"/>
      <c r="AH35" s="1023"/>
      <c r="AI35" s="1023"/>
      <c r="AJ35" s="1024"/>
      <c r="AK35" s="967">
        <v>32</v>
      </c>
      <c r="AL35" s="958"/>
      <c r="AM35" s="958"/>
      <c r="AN35" s="958"/>
      <c r="AO35" s="958"/>
      <c r="AP35" s="958">
        <v>573</v>
      </c>
      <c r="AQ35" s="958"/>
      <c r="AR35" s="958"/>
      <c r="AS35" s="958"/>
      <c r="AT35" s="958"/>
      <c r="AU35" s="958">
        <v>360</v>
      </c>
      <c r="AV35" s="958"/>
      <c r="AW35" s="958"/>
      <c r="AX35" s="958"/>
      <c r="AY35" s="958"/>
      <c r="AZ35" s="1028" t="s">
        <v>557</v>
      </c>
      <c r="BA35" s="1028"/>
      <c r="BB35" s="1028"/>
      <c r="BC35" s="1028"/>
      <c r="BD35" s="1028"/>
      <c r="BE35" s="959" t="s">
        <v>394</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t="s">
        <v>398</v>
      </c>
      <c r="C36" s="1018"/>
      <c r="D36" s="1018"/>
      <c r="E36" s="1018"/>
      <c r="F36" s="1018"/>
      <c r="G36" s="1018"/>
      <c r="H36" s="1018"/>
      <c r="I36" s="1018"/>
      <c r="J36" s="1018"/>
      <c r="K36" s="1018"/>
      <c r="L36" s="1018"/>
      <c r="M36" s="1018"/>
      <c r="N36" s="1018"/>
      <c r="O36" s="1018"/>
      <c r="P36" s="1019"/>
      <c r="Q36" s="1025">
        <v>343</v>
      </c>
      <c r="R36" s="1026"/>
      <c r="S36" s="1026"/>
      <c r="T36" s="1026"/>
      <c r="U36" s="1026"/>
      <c r="V36" s="1026">
        <v>356</v>
      </c>
      <c r="W36" s="1026"/>
      <c r="X36" s="1026"/>
      <c r="Y36" s="1026"/>
      <c r="Z36" s="1026"/>
      <c r="AA36" s="1026" t="s">
        <v>586</v>
      </c>
      <c r="AB36" s="1026"/>
      <c r="AC36" s="1026"/>
      <c r="AD36" s="1026"/>
      <c r="AE36" s="1027"/>
      <c r="AF36" s="1022">
        <v>29</v>
      </c>
      <c r="AG36" s="1023"/>
      <c r="AH36" s="1023"/>
      <c r="AI36" s="1023"/>
      <c r="AJ36" s="1024"/>
      <c r="AK36" s="967">
        <v>259</v>
      </c>
      <c r="AL36" s="958"/>
      <c r="AM36" s="958"/>
      <c r="AN36" s="958"/>
      <c r="AO36" s="958"/>
      <c r="AP36" s="958">
        <v>4636</v>
      </c>
      <c r="AQ36" s="958"/>
      <c r="AR36" s="958"/>
      <c r="AS36" s="958"/>
      <c r="AT36" s="958"/>
      <c r="AU36" s="958">
        <v>4251</v>
      </c>
      <c r="AV36" s="958"/>
      <c r="AW36" s="958"/>
      <c r="AX36" s="958"/>
      <c r="AY36" s="958"/>
      <c r="AZ36" s="1028" t="s">
        <v>557</v>
      </c>
      <c r="BA36" s="1028"/>
      <c r="BB36" s="1028"/>
      <c r="BC36" s="1028"/>
      <c r="BD36" s="1028"/>
      <c r="BE36" s="959" t="s">
        <v>394</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t="s">
        <v>399</v>
      </c>
      <c r="C37" s="1018"/>
      <c r="D37" s="1018"/>
      <c r="E37" s="1018"/>
      <c r="F37" s="1018"/>
      <c r="G37" s="1018"/>
      <c r="H37" s="1018"/>
      <c r="I37" s="1018"/>
      <c r="J37" s="1018"/>
      <c r="K37" s="1018"/>
      <c r="L37" s="1018"/>
      <c r="M37" s="1018"/>
      <c r="N37" s="1018"/>
      <c r="O37" s="1018"/>
      <c r="P37" s="1019"/>
      <c r="Q37" s="1025">
        <v>41</v>
      </c>
      <c r="R37" s="1026"/>
      <c r="S37" s="1026"/>
      <c r="T37" s="1026"/>
      <c r="U37" s="1026"/>
      <c r="V37" s="1026">
        <v>41</v>
      </c>
      <c r="W37" s="1026"/>
      <c r="X37" s="1026"/>
      <c r="Y37" s="1026"/>
      <c r="Z37" s="1026"/>
      <c r="AA37" s="1026" t="s">
        <v>555</v>
      </c>
      <c r="AB37" s="1026"/>
      <c r="AC37" s="1026"/>
      <c r="AD37" s="1026"/>
      <c r="AE37" s="1027"/>
      <c r="AF37" s="1022" t="s">
        <v>122</v>
      </c>
      <c r="AG37" s="1023"/>
      <c r="AH37" s="1023"/>
      <c r="AI37" s="1023"/>
      <c r="AJ37" s="1024"/>
      <c r="AK37" s="967">
        <v>40</v>
      </c>
      <c r="AL37" s="958"/>
      <c r="AM37" s="958"/>
      <c r="AN37" s="958"/>
      <c r="AO37" s="958"/>
      <c r="AP37" s="958">
        <v>413</v>
      </c>
      <c r="AQ37" s="958"/>
      <c r="AR37" s="958"/>
      <c r="AS37" s="958"/>
      <c r="AT37" s="958"/>
      <c r="AU37" s="958">
        <v>408</v>
      </c>
      <c r="AV37" s="958"/>
      <c r="AW37" s="958"/>
      <c r="AX37" s="958"/>
      <c r="AY37" s="958"/>
      <c r="AZ37" s="1028" t="s">
        <v>557</v>
      </c>
      <c r="BA37" s="1028"/>
      <c r="BB37" s="1028"/>
      <c r="BC37" s="1028"/>
      <c r="BD37" s="1028"/>
      <c r="BE37" s="959" t="s">
        <v>400</v>
      </c>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t="s">
        <v>401</v>
      </c>
      <c r="C38" s="1018"/>
      <c r="D38" s="1018"/>
      <c r="E38" s="1018"/>
      <c r="F38" s="1018"/>
      <c r="G38" s="1018"/>
      <c r="H38" s="1018"/>
      <c r="I38" s="1018"/>
      <c r="J38" s="1018"/>
      <c r="K38" s="1018"/>
      <c r="L38" s="1018"/>
      <c r="M38" s="1018"/>
      <c r="N38" s="1018"/>
      <c r="O38" s="1018"/>
      <c r="P38" s="1019"/>
      <c r="Q38" s="1025">
        <v>53</v>
      </c>
      <c r="R38" s="1026"/>
      <c r="S38" s="1026"/>
      <c r="T38" s="1026"/>
      <c r="U38" s="1026"/>
      <c r="V38" s="1026">
        <v>53</v>
      </c>
      <c r="W38" s="1026"/>
      <c r="X38" s="1026"/>
      <c r="Y38" s="1026"/>
      <c r="Z38" s="1026"/>
      <c r="AA38" s="1026" t="s">
        <v>554</v>
      </c>
      <c r="AB38" s="1026"/>
      <c r="AC38" s="1026"/>
      <c r="AD38" s="1026"/>
      <c r="AE38" s="1027"/>
      <c r="AF38" s="1022" t="s">
        <v>122</v>
      </c>
      <c r="AG38" s="1023"/>
      <c r="AH38" s="1023"/>
      <c r="AI38" s="1023"/>
      <c r="AJ38" s="1024"/>
      <c r="AK38" s="967">
        <v>6</v>
      </c>
      <c r="AL38" s="958"/>
      <c r="AM38" s="958"/>
      <c r="AN38" s="958"/>
      <c r="AO38" s="958"/>
      <c r="AP38" s="958">
        <v>322</v>
      </c>
      <c r="AQ38" s="958"/>
      <c r="AR38" s="958"/>
      <c r="AS38" s="958"/>
      <c r="AT38" s="958"/>
      <c r="AU38" s="958">
        <v>0</v>
      </c>
      <c r="AV38" s="958"/>
      <c r="AW38" s="958"/>
      <c r="AX38" s="958"/>
      <c r="AY38" s="958"/>
      <c r="AZ38" s="1028" t="s">
        <v>557</v>
      </c>
      <c r="BA38" s="1028"/>
      <c r="BB38" s="1028"/>
      <c r="BC38" s="1028"/>
      <c r="BD38" s="1028"/>
      <c r="BE38" s="959" t="s">
        <v>400</v>
      </c>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t="s">
        <v>402</v>
      </c>
      <c r="C39" s="1018"/>
      <c r="D39" s="1018"/>
      <c r="E39" s="1018"/>
      <c r="F39" s="1018"/>
      <c r="G39" s="1018"/>
      <c r="H39" s="1018"/>
      <c r="I39" s="1018"/>
      <c r="J39" s="1018"/>
      <c r="K39" s="1018"/>
      <c r="L39" s="1018"/>
      <c r="M39" s="1018"/>
      <c r="N39" s="1018"/>
      <c r="O39" s="1018"/>
      <c r="P39" s="1019"/>
      <c r="Q39" s="1025">
        <v>100</v>
      </c>
      <c r="R39" s="1026"/>
      <c r="S39" s="1026"/>
      <c r="T39" s="1026"/>
      <c r="U39" s="1026"/>
      <c r="V39" s="1026">
        <v>100</v>
      </c>
      <c r="W39" s="1026"/>
      <c r="X39" s="1026"/>
      <c r="Y39" s="1026"/>
      <c r="Z39" s="1026"/>
      <c r="AA39" s="1026" t="s">
        <v>556</v>
      </c>
      <c r="AB39" s="1026"/>
      <c r="AC39" s="1026"/>
      <c r="AD39" s="1026"/>
      <c r="AE39" s="1027"/>
      <c r="AF39" s="1022" t="s">
        <v>122</v>
      </c>
      <c r="AG39" s="1023"/>
      <c r="AH39" s="1023"/>
      <c r="AI39" s="1023"/>
      <c r="AJ39" s="1024"/>
      <c r="AK39" s="967">
        <v>84</v>
      </c>
      <c r="AL39" s="958"/>
      <c r="AM39" s="958"/>
      <c r="AN39" s="958"/>
      <c r="AO39" s="958"/>
      <c r="AP39" s="958">
        <v>148</v>
      </c>
      <c r="AQ39" s="958"/>
      <c r="AR39" s="958"/>
      <c r="AS39" s="958"/>
      <c r="AT39" s="958"/>
      <c r="AU39" s="958">
        <v>148</v>
      </c>
      <c r="AV39" s="958"/>
      <c r="AW39" s="958"/>
      <c r="AX39" s="958"/>
      <c r="AY39" s="958"/>
      <c r="AZ39" s="1028" t="s">
        <v>557</v>
      </c>
      <c r="BA39" s="1028"/>
      <c r="BB39" s="1028"/>
      <c r="BC39" s="1028"/>
      <c r="BD39" s="1028"/>
      <c r="BE39" s="959" t="s">
        <v>400</v>
      </c>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404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4953</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406</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566</v>
      </c>
      <c r="C68" s="973"/>
      <c r="D68" s="973"/>
      <c r="E68" s="973"/>
      <c r="F68" s="973"/>
      <c r="G68" s="973"/>
      <c r="H68" s="973"/>
      <c r="I68" s="973"/>
      <c r="J68" s="973"/>
      <c r="K68" s="973"/>
      <c r="L68" s="973"/>
      <c r="M68" s="973"/>
      <c r="N68" s="973"/>
      <c r="O68" s="973"/>
      <c r="P68" s="974"/>
      <c r="Q68" s="975">
        <v>2008</v>
      </c>
      <c r="R68" s="969"/>
      <c r="S68" s="969"/>
      <c r="T68" s="969"/>
      <c r="U68" s="969"/>
      <c r="V68" s="969">
        <v>1901</v>
      </c>
      <c r="W68" s="969"/>
      <c r="X68" s="969"/>
      <c r="Y68" s="969"/>
      <c r="Z68" s="969"/>
      <c r="AA68" s="969">
        <v>107</v>
      </c>
      <c r="AB68" s="969"/>
      <c r="AC68" s="969"/>
      <c r="AD68" s="969"/>
      <c r="AE68" s="969"/>
      <c r="AF68" s="969">
        <v>107</v>
      </c>
      <c r="AG68" s="969"/>
      <c r="AH68" s="969"/>
      <c r="AI68" s="969"/>
      <c r="AJ68" s="969"/>
      <c r="AK68" s="969">
        <v>25</v>
      </c>
      <c r="AL68" s="969"/>
      <c r="AM68" s="969"/>
      <c r="AN68" s="969"/>
      <c r="AO68" s="969"/>
      <c r="AP68" s="969">
        <v>0</v>
      </c>
      <c r="AQ68" s="969"/>
      <c r="AR68" s="969"/>
      <c r="AS68" s="969"/>
      <c r="AT68" s="969"/>
      <c r="AU68" s="969" t="s">
        <v>582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567</v>
      </c>
      <c r="C69" s="962"/>
      <c r="D69" s="962"/>
      <c r="E69" s="962"/>
      <c r="F69" s="962"/>
      <c r="G69" s="962"/>
      <c r="H69" s="962"/>
      <c r="I69" s="962"/>
      <c r="J69" s="962"/>
      <c r="K69" s="962"/>
      <c r="L69" s="962"/>
      <c r="M69" s="962"/>
      <c r="N69" s="962"/>
      <c r="O69" s="962"/>
      <c r="P69" s="963"/>
      <c r="Q69" s="964">
        <v>30</v>
      </c>
      <c r="R69" s="958"/>
      <c r="S69" s="958"/>
      <c r="T69" s="958"/>
      <c r="U69" s="958"/>
      <c r="V69" s="958">
        <v>26</v>
      </c>
      <c r="W69" s="958"/>
      <c r="X69" s="958"/>
      <c r="Y69" s="958"/>
      <c r="Z69" s="958"/>
      <c r="AA69" s="958">
        <v>4</v>
      </c>
      <c r="AB69" s="958"/>
      <c r="AC69" s="958"/>
      <c r="AD69" s="958"/>
      <c r="AE69" s="958"/>
      <c r="AF69" s="958">
        <v>4</v>
      </c>
      <c r="AG69" s="958"/>
      <c r="AH69" s="958"/>
      <c r="AI69" s="958"/>
      <c r="AJ69" s="958"/>
      <c r="AK69" s="958">
        <v>13</v>
      </c>
      <c r="AL69" s="958"/>
      <c r="AM69" s="958"/>
      <c r="AN69" s="958"/>
      <c r="AO69" s="958"/>
      <c r="AP69" s="958">
        <v>0</v>
      </c>
      <c r="AQ69" s="958"/>
      <c r="AR69" s="958"/>
      <c r="AS69" s="958"/>
      <c r="AT69" s="958"/>
      <c r="AU69" s="958" t="s">
        <v>553</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568</v>
      </c>
      <c r="C70" s="962"/>
      <c r="D70" s="962"/>
      <c r="E70" s="962"/>
      <c r="F70" s="962"/>
      <c r="G70" s="962"/>
      <c r="H70" s="962"/>
      <c r="I70" s="962"/>
      <c r="J70" s="962"/>
      <c r="K70" s="962"/>
      <c r="L70" s="962"/>
      <c r="M70" s="962"/>
      <c r="N70" s="962"/>
      <c r="O70" s="962"/>
      <c r="P70" s="963"/>
      <c r="Q70" s="964">
        <v>22</v>
      </c>
      <c r="R70" s="958"/>
      <c r="S70" s="958"/>
      <c r="T70" s="958"/>
      <c r="U70" s="958"/>
      <c r="V70" s="958">
        <v>20</v>
      </c>
      <c r="W70" s="958"/>
      <c r="X70" s="958"/>
      <c r="Y70" s="958"/>
      <c r="Z70" s="958"/>
      <c r="AA70" s="958">
        <v>2</v>
      </c>
      <c r="AB70" s="958"/>
      <c r="AC70" s="958"/>
      <c r="AD70" s="958"/>
      <c r="AE70" s="958"/>
      <c r="AF70" s="958">
        <v>2</v>
      </c>
      <c r="AG70" s="958"/>
      <c r="AH70" s="958"/>
      <c r="AI70" s="958"/>
      <c r="AJ70" s="958"/>
      <c r="AK70" s="958">
        <v>0</v>
      </c>
      <c r="AL70" s="958"/>
      <c r="AM70" s="958"/>
      <c r="AN70" s="958"/>
      <c r="AO70" s="958"/>
      <c r="AP70" s="958">
        <v>0</v>
      </c>
      <c r="AQ70" s="958"/>
      <c r="AR70" s="958"/>
      <c r="AS70" s="958"/>
      <c r="AT70" s="958"/>
      <c r="AU70" s="958" t="s">
        <v>553</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569</v>
      </c>
      <c r="C71" s="962"/>
      <c r="D71" s="962"/>
      <c r="E71" s="962"/>
      <c r="F71" s="962"/>
      <c r="G71" s="962"/>
      <c r="H71" s="962"/>
      <c r="I71" s="962"/>
      <c r="J71" s="962"/>
      <c r="K71" s="962"/>
      <c r="L71" s="962"/>
      <c r="M71" s="962"/>
      <c r="N71" s="962"/>
      <c r="O71" s="962"/>
      <c r="P71" s="963"/>
      <c r="Q71" s="964">
        <v>113</v>
      </c>
      <c r="R71" s="958"/>
      <c r="S71" s="958"/>
      <c r="T71" s="958"/>
      <c r="U71" s="958"/>
      <c r="V71" s="958">
        <v>107</v>
      </c>
      <c r="W71" s="958"/>
      <c r="X71" s="958"/>
      <c r="Y71" s="958"/>
      <c r="Z71" s="958"/>
      <c r="AA71" s="958">
        <v>6</v>
      </c>
      <c r="AB71" s="958"/>
      <c r="AC71" s="958"/>
      <c r="AD71" s="958"/>
      <c r="AE71" s="958"/>
      <c r="AF71" s="958">
        <v>6</v>
      </c>
      <c r="AG71" s="958"/>
      <c r="AH71" s="958"/>
      <c r="AI71" s="958"/>
      <c r="AJ71" s="958"/>
      <c r="AK71" s="958">
        <v>5</v>
      </c>
      <c r="AL71" s="958"/>
      <c r="AM71" s="958"/>
      <c r="AN71" s="958"/>
      <c r="AO71" s="958"/>
      <c r="AP71" s="958">
        <v>0</v>
      </c>
      <c r="AQ71" s="958"/>
      <c r="AR71" s="958"/>
      <c r="AS71" s="958"/>
      <c r="AT71" s="958"/>
      <c r="AU71" s="958" t="s">
        <v>553</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570</v>
      </c>
      <c r="C72" s="962"/>
      <c r="D72" s="962"/>
      <c r="E72" s="962"/>
      <c r="F72" s="962"/>
      <c r="G72" s="962"/>
      <c r="H72" s="962"/>
      <c r="I72" s="962"/>
      <c r="J72" s="962"/>
      <c r="K72" s="962"/>
      <c r="L72" s="962"/>
      <c r="M72" s="962"/>
      <c r="N72" s="962"/>
      <c r="O72" s="962"/>
      <c r="P72" s="963"/>
      <c r="Q72" s="964">
        <v>169552</v>
      </c>
      <c r="R72" s="958"/>
      <c r="S72" s="958"/>
      <c r="T72" s="958"/>
      <c r="U72" s="958"/>
      <c r="V72" s="958">
        <v>166609</v>
      </c>
      <c r="W72" s="958"/>
      <c r="X72" s="958"/>
      <c r="Y72" s="958"/>
      <c r="Z72" s="958"/>
      <c r="AA72" s="958">
        <v>2943</v>
      </c>
      <c r="AB72" s="958"/>
      <c r="AC72" s="958"/>
      <c r="AD72" s="958"/>
      <c r="AE72" s="958"/>
      <c r="AF72" s="958">
        <v>2943</v>
      </c>
      <c r="AG72" s="958"/>
      <c r="AH72" s="958"/>
      <c r="AI72" s="958"/>
      <c r="AJ72" s="958"/>
      <c r="AK72" s="958">
        <v>1308</v>
      </c>
      <c r="AL72" s="958"/>
      <c r="AM72" s="958"/>
      <c r="AN72" s="958"/>
      <c r="AO72" s="958"/>
      <c r="AP72" s="958" t="s">
        <v>583</v>
      </c>
      <c r="AQ72" s="958"/>
      <c r="AR72" s="958"/>
      <c r="AS72" s="958"/>
      <c r="AT72" s="958"/>
      <c r="AU72" s="958" t="s">
        <v>584</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410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411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412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417</v>
      </c>
      <c r="AB109" s="883"/>
      <c r="AC109" s="883"/>
      <c r="AD109" s="883"/>
      <c r="AE109" s="884"/>
      <c r="AF109" s="885" t="s">
        <v>418</v>
      </c>
      <c r="AG109" s="883"/>
      <c r="AH109" s="883"/>
      <c r="AI109" s="883"/>
      <c r="AJ109" s="884"/>
      <c r="AK109" s="885" t="s">
        <v>294</v>
      </c>
      <c r="AL109" s="883"/>
      <c r="AM109" s="883"/>
      <c r="AN109" s="883"/>
      <c r="AO109" s="884"/>
      <c r="AP109" s="885" t="s">
        <v>419</v>
      </c>
      <c r="AQ109" s="883"/>
      <c r="AR109" s="883"/>
      <c r="AS109" s="883"/>
      <c r="AT109" s="916"/>
      <c r="AU109" s="882" t="s">
        <v>416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417</v>
      </c>
      <c r="BR109" s="883"/>
      <c r="BS109" s="883"/>
      <c r="BT109" s="883"/>
      <c r="BU109" s="884"/>
      <c r="BV109" s="885" t="s">
        <v>418</v>
      </c>
      <c r="BW109" s="883"/>
      <c r="BX109" s="883"/>
      <c r="BY109" s="883"/>
      <c r="BZ109" s="884"/>
      <c r="CA109" s="885" t="s">
        <v>294</v>
      </c>
      <c r="CB109" s="883"/>
      <c r="CC109" s="883"/>
      <c r="CD109" s="883"/>
      <c r="CE109" s="884"/>
      <c r="CF109" s="923" t="s">
        <v>419</v>
      </c>
      <c r="CG109" s="923"/>
      <c r="CH109" s="923"/>
      <c r="CI109" s="923"/>
      <c r="CJ109" s="923"/>
      <c r="CK109" s="885" t="s">
        <v>420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417</v>
      </c>
      <c r="DH109" s="883"/>
      <c r="DI109" s="883"/>
      <c r="DJ109" s="883"/>
      <c r="DK109" s="884"/>
      <c r="DL109" s="885" t="s">
        <v>418</v>
      </c>
      <c r="DM109" s="883"/>
      <c r="DN109" s="883"/>
      <c r="DO109" s="883"/>
      <c r="DP109" s="884"/>
      <c r="DQ109" s="885" t="s">
        <v>294</v>
      </c>
      <c r="DR109" s="883"/>
      <c r="DS109" s="883"/>
      <c r="DT109" s="883"/>
      <c r="DU109" s="884"/>
      <c r="DV109" s="885" t="s">
        <v>419</v>
      </c>
      <c r="DW109" s="883"/>
      <c r="DX109" s="883"/>
      <c r="DY109" s="883"/>
      <c r="DZ109" s="916"/>
    </row>
    <row r="110" spans="1:131" s="224" customFormat="1" ht="26.25" customHeight="1" x14ac:dyDescent="0.2">
      <c r="A110" s="794" t="s">
        <v>421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7324099</v>
      </c>
      <c r="AB110" s="876"/>
      <c r="AC110" s="876"/>
      <c r="AD110" s="876"/>
      <c r="AE110" s="877"/>
      <c r="AF110" s="878">
        <v>7284768</v>
      </c>
      <c r="AG110" s="876"/>
      <c r="AH110" s="876"/>
      <c r="AI110" s="876"/>
      <c r="AJ110" s="877"/>
      <c r="AK110" s="878">
        <v>7393407</v>
      </c>
      <c r="AL110" s="876"/>
      <c r="AM110" s="876"/>
      <c r="AN110" s="876"/>
      <c r="AO110" s="877"/>
      <c r="AP110" s="879">
        <v>20.100000000000001</v>
      </c>
      <c r="AQ110" s="880"/>
      <c r="AR110" s="880"/>
      <c r="AS110" s="880"/>
      <c r="AT110" s="881"/>
      <c r="AU110" s="917" t="s">
        <v>69</v>
      </c>
      <c r="AV110" s="918"/>
      <c r="AW110" s="918"/>
      <c r="AX110" s="918"/>
      <c r="AY110" s="918"/>
      <c r="AZ110" s="847" t="s">
        <v>422</v>
      </c>
      <c r="BA110" s="795"/>
      <c r="BB110" s="795"/>
      <c r="BC110" s="795"/>
      <c r="BD110" s="795"/>
      <c r="BE110" s="795"/>
      <c r="BF110" s="795"/>
      <c r="BG110" s="795"/>
      <c r="BH110" s="795"/>
      <c r="BI110" s="795"/>
      <c r="BJ110" s="795"/>
      <c r="BK110" s="795"/>
      <c r="BL110" s="795"/>
      <c r="BM110" s="795"/>
      <c r="BN110" s="795"/>
      <c r="BO110" s="795"/>
      <c r="BP110" s="796"/>
      <c r="BQ110" s="848">
        <v>69347842</v>
      </c>
      <c r="BR110" s="829"/>
      <c r="BS110" s="829"/>
      <c r="BT110" s="829"/>
      <c r="BU110" s="829"/>
      <c r="BV110" s="829">
        <v>68278731</v>
      </c>
      <c r="BW110" s="829"/>
      <c r="BX110" s="829"/>
      <c r="BY110" s="829"/>
      <c r="BZ110" s="829"/>
      <c r="CA110" s="829">
        <v>64977976</v>
      </c>
      <c r="CB110" s="829"/>
      <c r="CC110" s="829"/>
      <c r="CD110" s="829"/>
      <c r="CE110" s="829"/>
      <c r="CF110" s="853">
        <v>176.7</v>
      </c>
      <c r="CG110" s="854"/>
      <c r="CH110" s="854"/>
      <c r="CI110" s="854"/>
      <c r="CJ110" s="854"/>
      <c r="CK110" s="913" t="s">
        <v>423</v>
      </c>
      <c r="CL110" s="806"/>
      <c r="CM110" s="847" t="s">
        <v>424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426</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428</v>
      </c>
      <c r="B112" s="900"/>
      <c r="C112" s="739" t="s">
        <v>429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430</v>
      </c>
      <c r="BA112" s="739"/>
      <c r="BB112" s="739"/>
      <c r="BC112" s="739"/>
      <c r="BD112" s="739"/>
      <c r="BE112" s="739"/>
      <c r="BF112" s="739"/>
      <c r="BG112" s="739"/>
      <c r="BH112" s="739"/>
      <c r="BI112" s="739"/>
      <c r="BJ112" s="739"/>
      <c r="BK112" s="739"/>
      <c r="BL112" s="739"/>
      <c r="BM112" s="739"/>
      <c r="BN112" s="739"/>
      <c r="BO112" s="739"/>
      <c r="BP112" s="740"/>
      <c r="BQ112" s="803">
        <v>15551418</v>
      </c>
      <c r="BR112" s="804"/>
      <c r="BS112" s="804"/>
      <c r="BT112" s="804"/>
      <c r="BU112" s="804"/>
      <c r="BV112" s="804">
        <v>14554518</v>
      </c>
      <c r="BW112" s="804"/>
      <c r="BX112" s="804"/>
      <c r="BY112" s="804"/>
      <c r="BZ112" s="804"/>
      <c r="CA112" s="804">
        <v>15005038</v>
      </c>
      <c r="CB112" s="804"/>
      <c r="CC112" s="804"/>
      <c r="CD112" s="804"/>
      <c r="CE112" s="804"/>
      <c r="CF112" s="862">
        <v>40.799999999999997</v>
      </c>
      <c r="CG112" s="863"/>
      <c r="CH112" s="863"/>
      <c r="CI112" s="863"/>
      <c r="CJ112" s="863"/>
      <c r="CK112" s="914"/>
      <c r="CL112" s="808"/>
      <c r="CM112" s="802" t="s">
        <v>431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432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1137730</v>
      </c>
      <c r="AB113" s="906"/>
      <c r="AC113" s="906"/>
      <c r="AD113" s="906"/>
      <c r="AE113" s="907"/>
      <c r="AF113" s="908">
        <v>1152478</v>
      </c>
      <c r="AG113" s="906"/>
      <c r="AH113" s="906"/>
      <c r="AI113" s="906"/>
      <c r="AJ113" s="907"/>
      <c r="AK113" s="908">
        <v>1156792</v>
      </c>
      <c r="AL113" s="906"/>
      <c r="AM113" s="906"/>
      <c r="AN113" s="906"/>
      <c r="AO113" s="907"/>
      <c r="AP113" s="909">
        <v>3.1</v>
      </c>
      <c r="AQ113" s="910"/>
      <c r="AR113" s="910"/>
      <c r="AS113" s="910"/>
      <c r="AT113" s="911"/>
      <c r="AU113" s="919"/>
      <c r="AV113" s="920"/>
      <c r="AW113" s="920"/>
      <c r="AX113" s="920"/>
      <c r="AY113" s="920"/>
      <c r="AZ113" s="802" t="s">
        <v>433</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436</v>
      </c>
      <c r="BA114" s="739"/>
      <c r="BB114" s="739"/>
      <c r="BC114" s="739"/>
      <c r="BD114" s="739"/>
      <c r="BE114" s="739"/>
      <c r="BF114" s="739"/>
      <c r="BG114" s="739"/>
      <c r="BH114" s="739"/>
      <c r="BI114" s="739"/>
      <c r="BJ114" s="739"/>
      <c r="BK114" s="739"/>
      <c r="BL114" s="739"/>
      <c r="BM114" s="739"/>
      <c r="BN114" s="739"/>
      <c r="BO114" s="739"/>
      <c r="BP114" s="740"/>
      <c r="BQ114" s="803">
        <v>10021254</v>
      </c>
      <c r="BR114" s="804"/>
      <c r="BS114" s="804"/>
      <c r="BT114" s="804"/>
      <c r="BU114" s="804"/>
      <c r="BV114" s="804">
        <v>9737000</v>
      </c>
      <c r="BW114" s="804"/>
      <c r="BX114" s="804"/>
      <c r="BY114" s="804"/>
      <c r="BZ114" s="804"/>
      <c r="CA114" s="804">
        <v>10223178</v>
      </c>
      <c r="CB114" s="804"/>
      <c r="CC114" s="804"/>
      <c r="CD114" s="804"/>
      <c r="CE114" s="804"/>
      <c r="CF114" s="862">
        <v>27.8</v>
      </c>
      <c r="CG114" s="863"/>
      <c r="CH114" s="863"/>
      <c r="CI114" s="863"/>
      <c r="CJ114" s="863"/>
      <c r="CK114" s="914"/>
      <c r="CL114" s="808"/>
      <c r="CM114" s="802" t="s">
        <v>437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440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441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444</v>
      </c>
      <c r="Z117" s="884"/>
      <c r="AA117" s="889">
        <v>8461829</v>
      </c>
      <c r="AB117" s="890"/>
      <c r="AC117" s="890"/>
      <c r="AD117" s="890"/>
      <c r="AE117" s="891"/>
      <c r="AF117" s="892">
        <v>8437246</v>
      </c>
      <c r="AG117" s="890"/>
      <c r="AH117" s="890"/>
      <c r="AI117" s="890"/>
      <c r="AJ117" s="891"/>
      <c r="AK117" s="892">
        <v>8550199</v>
      </c>
      <c r="AL117" s="890"/>
      <c r="AM117" s="890"/>
      <c r="AN117" s="890"/>
      <c r="AO117" s="891"/>
      <c r="AP117" s="893"/>
      <c r="AQ117" s="894"/>
      <c r="AR117" s="894"/>
      <c r="AS117" s="894"/>
      <c r="AT117" s="895"/>
      <c r="AU117" s="919"/>
      <c r="AV117" s="920"/>
      <c r="AW117" s="920"/>
      <c r="AX117" s="920"/>
      <c r="AY117" s="920"/>
      <c r="AZ117" s="850" t="s">
        <v>445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420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417</v>
      </c>
      <c r="AB118" s="883"/>
      <c r="AC118" s="883"/>
      <c r="AD118" s="883"/>
      <c r="AE118" s="884"/>
      <c r="AF118" s="885" t="s">
        <v>418</v>
      </c>
      <c r="AG118" s="883"/>
      <c r="AH118" s="883"/>
      <c r="AI118" s="883"/>
      <c r="AJ118" s="884"/>
      <c r="AK118" s="885" t="s">
        <v>294</v>
      </c>
      <c r="AL118" s="883"/>
      <c r="AM118" s="883"/>
      <c r="AN118" s="883"/>
      <c r="AO118" s="884"/>
      <c r="AP118" s="886" t="s">
        <v>419</v>
      </c>
      <c r="AQ118" s="887"/>
      <c r="AR118" s="887"/>
      <c r="AS118" s="887"/>
      <c r="AT118" s="888"/>
      <c r="AU118" s="919"/>
      <c r="AV118" s="920"/>
      <c r="AW118" s="920"/>
      <c r="AX118" s="920"/>
      <c r="AY118" s="920"/>
      <c r="AZ118" s="825" t="s">
        <v>447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423</v>
      </c>
      <c r="B119" s="806"/>
      <c r="C119" s="847" t="s">
        <v>424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449</v>
      </c>
      <c r="BP119" s="865"/>
      <c r="BQ119" s="866">
        <v>94920514</v>
      </c>
      <c r="BR119" s="832"/>
      <c r="BS119" s="832"/>
      <c r="BT119" s="832"/>
      <c r="BU119" s="832"/>
      <c r="BV119" s="832">
        <v>92570249</v>
      </c>
      <c r="BW119" s="832"/>
      <c r="BX119" s="832"/>
      <c r="BY119" s="832"/>
      <c r="BZ119" s="832"/>
      <c r="CA119" s="832">
        <v>90206192</v>
      </c>
      <c r="CB119" s="832"/>
      <c r="CC119" s="832"/>
      <c r="CD119" s="832"/>
      <c r="CE119" s="832"/>
      <c r="CF119" s="735"/>
      <c r="CG119" s="736"/>
      <c r="CH119" s="736"/>
      <c r="CI119" s="736"/>
      <c r="CJ119" s="821"/>
      <c r="CK119" s="915"/>
      <c r="CL119" s="810"/>
      <c r="CM119" s="825" t="s">
        <v>450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451</v>
      </c>
      <c r="AV120" s="868"/>
      <c r="AW120" s="868"/>
      <c r="AX120" s="868"/>
      <c r="AY120" s="869"/>
      <c r="AZ120" s="847" t="s">
        <v>452</v>
      </c>
      <c r="BA120" s="795"/>
      <c r="BB120" s="795"/>
      <c r="BC120" s="795"/>
      <c r="BD120" s="795"/>
      <c r="BE120" s="795"/>
      <c r="BF120" s="795"/>
      <c r="BG120" s="795"/>
      <c r="BH120" s="795"/>
      <c r="BI120" s="795"/>
      <c r="BJ120" s="795"/>
      <c r="BK120" s="795"/>
      <c r="BL120" s="795"/>
      <c r="BM120" s="795"/>
      <c r="BN120" s="795"/>
      <c r="BO120" s="795"/>
      <c r="BP120" s="796"/>
      <c r="BQ120" s="848">
        <v>52554275</v>
      </c>
      <c r="BR120" s="829"/>
      <c r="BS120" s="829"/>
      <c r="BT120" s="829"/>
      <c r="BU120" s="829"/>
      <c r="BV120" s="829">
        <v>58264598</v>
      </c>
      <c r="BW120" s="829"/>
      <c r="BX120" s="829"/>
      <c r="BY120" s="829"/>
      <c r="BZ120" s="829"/>
      <c r="CA120" s="829">
        <v>65484490</v>
      </c>
      <c r="CB120" s="829"/>
      <c r="CC120" s="829"/>
      <c r="CD120" s="829"/>
      <c r="CE120" s="829"/>
      <c r="CF120" s="853">
        <v>178.1</v>
      </c>
      <c r="CG120" s="854"/>
      <c r="CH120" s="854"/>
      <c r="CI120" s="854"/>
      <c r="CJ120" s="854"/>
      <c r="CK120" s="855" t="s">
        <v>453</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9361461</v>
      </c>
      <c r="DH120" s="829"/>
      <c r="DI120" s="829"/>
      <c r="DJ120" s="829"/>
      <c r="DK120" s="829"/>
      <c r="DL120" s="829">
        <v>8272001</v>
      </c>
      <c r="DM120" s="829"/>
      <c r="DN120" s="829"/>
      <c r="DO120" s="829"/>
      <c r="DP120" s="829"/>
      <c r="DQ120" s="829">
        <v>7738022</v>
      </c>
      <c r="DR120" s="829"/>
      <c r="DS120" s="829"/>
      <c r="DT120" s="829"/>
      <c r="DU120" s="829"/>
      <c r="DV120" s="830">
        <v>21</v>
      </c>
      <c r="DW120" s="830"/>
      <c r="DX120" s="830"/>
      <c r="DY120" s="830"/>
      <c r="DZ120" s="831"/>
    </row>
    <row r="121" spans="1:130" s="224" customFormat="1" ht="26.25" customHeight="1" x14ac:dyDescent="0.2">
      <c r="A121" s="807"/>
      <c r="B121" s="808"/>
      <c r="C121" s="850" t="s">
        <v>454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455</v>
      </c>
      <c r="BA121" s="739"/>
      <c r="BB121" s="739"/>
      <c r="BC121" s="739"/>
      <c r="BD121" s="739"/>
      <c r="BE121" s="739"/>
      <c r="BF121" s="739"/>
      <c r="BG121" s="739"/>
      <c r="BH121" s="739"/>
      <c r="BI121" s="739"/>
      <c r="BJ121" s="739"/>
      <c r="BK121" s="739"/>
      <c r="BL121" s="739"/>
      <c r="BM121" s="739"/>
      <c r="BN121" s="739"/>
      <c r="BO121" s="739"/>
      <c r="BP121" s="740"/>
      <c r="BQ121" s="803">
        <v>7605179</v>
      </c>
      <c r="BR121" s="804"/>
      <c r="BS121" s="804"/>
      <c r="BT121" s="804"/>
      <c r="BU121" s="804"/>
      <c r="BV121" s="804">
        <v>8161525</v>
      </c>
      <c r="BW121" s="804"/>
      <c r="BX121" s="804"/>
      <c r="BY121" s="804"/>
      <c r="BZ121" s="804"/>
      <c r="CA121" s="804">
        <v>8444518</v>
      </c>
      <c r="CB121" s="804"/>
      <c r="CC121" s="804"/>
      <c r="CD121" s="804"/>
      <c r="CE121" s="804"/>
      <c r="CF121" s="862">
        <v>23</v>
      </c>
      <c r="CG121" s="863"/>
      <c r="CH121" s="863"/>
      <c r="CI121" s="863"/>
      <c r="CJ121" s="863"/>
      <c r="CK121" s="856"/>
      <c r="CL121" s="842"/>
      <c r="CM121" s="842"/>
      <c r="CN121" s="842"/>
      <c r="CO121" s="843"/>
      <c r="CP121" s="822" t="s">
        <v>398</v>
      </c>
      <c r="CQ121" s="823"/>
      <c r="CR121" s="823"/>
      <c r="CS121" s="823"/>
      <c r="CT121" s="823"/>
      <c r="CU121" s="823"/>
      <c r="CV121" s="823"/>
      <c r="CW121" s="823"/>
      <c r="CX121" s="823"/>
      <c r="CY121" s="823"/>
      <c r="CZ121" s="823"/>
      <c r="DA121" s="823"/>
      <c r="DB121" s="823"/>
      <c r="DC121" s="823"/>
      <c r="DD121" s="823"/>
      <c r="DE121" s="823"/>
      <c r="DF121" s="824"/>
      <c r="DG121" s="803">
        <v>3056338</v>
      </c>
      <c r="DH121" s="804"/>
      <c r="DI121" s="804"/>
      <c r="DJ121" s="804"/>
      <c r="DK121" s="804"/>
      <c r="DL121" s="804">
        <v>3571022</v>
      </c>
      <c r="DM121" s="804"/>
      <c r="DN121" s="804"/>
      <c r="DO121" s="804"/>
      <c r="DP121" s="804"/>
      <c r="DQ121" s="804">
        <v>4251205</v>
      </c>
      <c r="DR121" s="804"/>
      <c r="DS121" s="804"/>
      <c r="DT121" s="804"/>
      <c r="DU121" s="804"/>
      <c r="DV121" s="781">
        <v>11.6</v>
      </c>
      <c r="DW121" s="781"/>
      <c r="DX121" s="781"/>
      <c r="DY121" s="781"/>
      <c r="DZ121" s="782"/>
    </row>
    <row r="122" spans="1:130" s="224" customFormat="1" ht="26.25" customHeight="1" x14ac:dyDescent="0.2">
      <c r="A122" s="807"/>
      <c r="B122" s="808"/>
      <c r="C122" s="802" t="s">
        <v>437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456</v>
      </c>
      <c r="BA122" s="826"/>
      <c r="BB122" s="826"/>
      <c r="BC122" s="826"/>
      <c r="BD122" s="826"/>
      <c r="BE122" s="826"/>
      <c r="BF122" s="826"/>
      <c r="BG122" s="826"/>
      <c r="BH122" s="826"/>
      <c r="BI122" s="826"/>
      <c r="BJ122" s="826"/>
      <c r="BK122" s="826"/>
      <c r="BL122" s="826"/>
      <c r="BM122" s="826"/>
      <c r="BN122" s="826"/>
      <c r="BO122" s="826"/>
      <c r="BP122" s="827"/>
      <c r="BQ122" s="866">
        <v>62499595</v>
      </c>
      <c r="BR122" s="832"/>
      <c r="BS122" s="832"/>
      <c r="BT122" s="832"/>
      <c r="BU122" s="832"/>
      <c r="BV122" s="832">
        <v>59364571</v>
      </c>
      <c r="BW122" s="832"/>
      <c r="BX122" s="832"/>
      <c r="BY122" s="832"/>
      <c r="BZ122" s="832"/>
      <c r="CA122" s="832">
        <v>56143568</v>
      </c>
      <c r="CB122" s="832"/>
      <c r="CC122" s="832"/>
      <c r="CD122" s="832"/>
      <c r="CE122" s="832"/>
      <c r="CF122" s="833">
        <v>152.69999999999999</v>
      </c>
      <c r="CG122" s="834"/>
      <c r="CH122" s="834"/>
      <c r="CI122" s="834"/>
      <c r="CJ122" s="834"/>
      <c r="CK122" s="856"/>
      <c r="CL122" s="842"/>
      <c r="CM122" s="842"/>
      <c r="CN122" s="842"/>
      <c r="CO122" s="843"/>
      <c r="CP122" s="822" t="s">
        <v>396</v>
      </c>
      <c r="CQ122" s="823"/>
      <c r="CR122" s="823"/>
      <c r="CS122" s="823"/>
      <c r="CT122" s="823"/>
      <c r="CU122" s="823"/>
      <c r="CV122" s="823"/>
      <c r="CW122" s="823"/>
      <c r="CX122" s="823"/>
      <c r="CY122" s="823"/>
      <c r="CZ122" s="823"/>
      <c r="DA122" s="823"/>
      <c r="DB122" s="823"/>
      <c r="DC122" s="823"/>
      <c r="DD122" s="823"/>
      <c r="DE122" s="823"/>
      <c r="DF122" s="824"/>
      <c r="DG122" s="803">
        <v>2284179</v>
      </c>
      <c r="DH122" s="804"/>
      <c r="DI122" s="804"/>
      <c r="DJ122" s="804"/>
      <c r="DK122" s="804"/>
      <c r="DL122" s="804">
        <v>2161245</v>
      </c>
      <c r="DM122" s="804"/>
      <c r="DN122" s="804"/>
      <c r="DO122" s="804"/>
      <c r="DP122" s="804"/>
      <c r="DQ122" s="804">
        <v>2036681</v>
      </c>
      <c r="DR122" s="804"/>
      <c r="DS122" s="804"/>
      <c r="DT122" s="804"/>
      <c r="DU122" s="804"/>
      <c r="DV122" s="781">
        <v>5.5</v>
      </c>
      <c r="DW122" s="781"/>
      <c r="DX122" s="781"/>
      <c r="DY122" s="781"/>
      <c r="DZ122" s="782"/>
    </row>
    <row r="123" spans="1:130" s="224" customFormat="1" ht="26.25" customHeight="1" x14ac:dyDescent="0.2">
      <c r="A123" s="807"/>
      <c r="B123" s="808"/>
      <c r="C123" s="802" t="s">
        <v>443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457</v>
      </c>
      <c r="BP123" s="865"/>
      <c r="BQ123" s="819">
        <v>122659049</v>
      </c>
      <c r="BR123" s="820"/>
      <c r="BS123" s="820"/>
      <c r="BT123" s="820"/>
      <c r="BU123" s="820"/>
      <c r="BV123" s="820">
        <v>125790694</v>
      </c>
      <c r="BW123" s="820"/>
      <c r="BX123" s="820"/>
      <c r="BY123" s="820"/>
      <c r="BZ123" s="820"/>
      <c r="CA123" s="820">
        <v>130072576</v>
      </c>
      <c r="CB123" s="820"/>
      <c r="CC123" s="820"/>
      <c r="CD123" s="820"/>
      <c r="CE123" s="820"/>
      <c r="CF123" s="735"/>
      <c r="CG123" s="736"/>
      <c r="CH123" s="736"/>
      <c r="CI123" s="736"/>
      <c r="CJ123" s="821"/>
      <c r="CK123" s="856"/>
      <c r="CL123" s="842"/>
      <c r="CM123" s="842"/>
      <c r="CN123" s="842"/>
      <c r="CO123" s="843"/>
      <c r="CP123" s="822" t="s">
        <v>399</v>
      </c>
      <c r="CQ123" s="823"/>
      <c r="CR123" s="823"/>
      <c r="CS123" s="823"/>
      <c r="CT123" s="823"/>
      <c r="CU123" s="823"/>
      <c r="CV123" s="823"/>
      <c r="CW123" s="823"/>
      <c r="CX123" s="823"/>
      <c r="CY123" s="823"/>
      <c r="CZ123" s="823"/>
      <c r="DA123" s="823"/>
      <c r="DB123" s="823"/>
      <c r="DC123" s="823"/>
      <c r="DD123" s="823"/>
      <c r="DE123" s="823"/>
      <c r="DF123" s="824"/>
      <c r="DG123" s="766">
        <v>469959</v>
      </c>
      <c r="DH123" s="767"/>
      <c r="DI123" s="767"/>
      <c r="DJ123" s="767"/>
      <c r="DK123" s="768"/>
      <c r="DL123" s="769">
        <v>442040</v>
      </c>
      <c r="DM123" s="767"/>
      <c r="DN123" s="767"/>
      <c r="DO123" s="767"/>
      <c r="DP123" s="768"/>
      <c r="DQ123" s="769">
        <v>408269</v>
      </c>
      <c r="DR123" s="767"/>
      <c r="DS123" s="767"/>
      <c r="DT123" s="767"/>
      <c r="DU123" s="768"/>
      <c r="DV123" s="811">
        <v>1.1000000000000001</v>
      </c>
      <c r="DW123" s="812"/>
      <c r="DX123" s="812"/>
      <c r="DY123" s="812"/>
      <c r="DZ123" s="813"/>
    </row>
    <row r="124" spans="1:130" s="224" customFormat="1" ht="26.25" customHeight="1" thickBot="1" x14ac:dyDescent="0.25">
      <c r="A124" s="807"/>
      <c r="B124" s="808"/>
      <c r="C124" s="802" t="s">
        <v>446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459</v>
      </c>
      <c r="CQ124" s="823"/>
      <c r="CR124" s="823"/>
      <c r="CS124" s="823"/>
      <c r="CT124" s="823"/>
      <c r="CU124" s="823"/>
      <c r="CV124" s="823"/>
      <c r="CW124" s="823"/>
      <c r="CX124" s="823"/>
      <c r="CY124" s="823"/>
      <c r="CZ124" s="823"/>
      <c r="DA124" s="823"/>
      <c r="DB124" s="823"/>
      <c r="DC124" s="823"/>
      <c r="DD124" s="823"/>
      <c r="DE124" s="823"/>
      <c r="DF124" s="824"/>
      <c r="DG124" s="750">
        <v>379481</v>
      </c>
      <c r="DH124" s="751"/>
      <c r="DI124" s="751"/>
      <c r="DJ124" s="751"/>
      <c r="DK124" s="752"/>
      <c r="DL124" s="753">
        <v>492589</v>
      </c>
      <c r="DM124" s="751"/>
      <c r="DN124" s="751"/>
      <c r="DO124" s="751"/>
      <c r="DP124" s="752"/>
      <c r="DQ124" s="753">
        <v>570861</v>
      </c>
      <c r="DR124" s="751"/>
      <c r="DS124" s="751"/>
      <c r="DT124" s="751"/>
      <c r="DU124" s="752"/>
      <c r="DV124" s="835">
        <v>1.6</v>
      </c>
      <c r="DW124" s="836"/>
      <c r="DX124" s="836"/>
      <c r="DY124" s="836"/>
      <c r="DZ124" s="837"/>
    </row>
    <row r="125" spans="1:130" s="224" customFormat="1" ht="26.25" customHeight="1" x14ac:dyDescent="0.2">
      <c r="A125" s="807"/>
      <c r="B125" s="808"/>
      <c r="C125" s="802" t="s">
        <v>448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460</v>
      </c>
      <c r="CL125" s="839"/>
      <c r="CM125" s="839"/>
      <c r="CN125" s="839"/>
      <c r="CO125" s="840"/>
      <c r="CP125" s="847" t="s">
        <v>461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450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464</v>
      </c>
      <c r="AY127" s="799"/>
      <c r="AZ127" s="799"/>
      <c r="BA127" s="799"/>
      <c r="BB127" s="799"/>
      <c r="BC127" s="799"/>
      <c r="BD127" s="799"/>
      <c r="BE127" s="800"/>
      <c r="BF127" s="798" t="s">
        <v>465</v>
      </c>
      <c r="BG127" s="799"/>
      <c r="BH127" s="799"/>
      <c r="BI127" s="799"/>
      <c r="BJ127" s="799"/>
      <c r="BK127" s="799"/>
      <c r="BL127" s="800"/>
      <c r="BM127" s="798" t="s">
        <v>466</v>
      </c>
      <c r="BN127" s="799"/>
      <c r="BO127" s="799"/>
      <c r="BP127" s="799"/>
      <c r="BQ127" s="799"/>
      <c r="BR127" s="799"/>
      <c r="BS127" s="800"/>
      <c r="BT127" s="798" t="s">
        <v>467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470</v>
      </c>
      <c r="X128" s="785"/>
      <c r="Y128" s="785"/>
      <c r="Z128" s="786"/>
      <c r="AA128" s="787">
        <v>841421</v>
      </c>
      <c r="AB128" s="788"/>
      <c r="AC128" s="788"/>
      <c r="AD128" s="788"/>
      <c r="AE128" s="789"/>
      <c r="AF128" s="790">
        <v>821361</v>
      </c>
      <c r="AG128" s="788"/>
      <c r="AH128" s="788"/>
      <c r="AI128" s="788"/>
      <c r="AJ128" s="789"/>
      <c r="AK128" s="790">
        <v>755105</v>
      </c>
      <c r="AL128" s="788"/>
      <c r="AM128" s="788"/>
      <c r="AN128" s="788"/>
      <c r="AO128" s="789"/>
      <c r="AP128" s="791"/>
      <c r="AQ128" s="792"/>
      <c r="AR128" s="792"/>
      <c r="AS128" s="792"/>
      <c r="AT128" s="793"/>
      <c r="AU128" s="226"/>
      <c r="AV128" s="226"/>
      <c r="AW128" s="226"/>
      <c r="AX128" s="794" t="s">
        <v>471</v>
      </c>
      <c r="AY128" s="795"/>
      <c r="AZ128" s="795"/>
      <c r="BA128" s="795"/>
      <c r="BB128" s="795"/>
      <c r="BC128" s="795"/>
      <c r="BD128" s="795"/>
      <c r="BE128" s="796"/>
      <c r="BF128" s="773" t="s">
        <v>122</v>
      </c>
      <c r="BG128" s="774"/>
      <c r="BH128" s="774"/>
      <c r="BI128" s="774"/>
      <c r="BJ128" s="774"/>
      <c r="BK128" s="774"/>
      <c r="BL128" s="797"/>
      <c r="BM128" s="773">
        <v>11.41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473</v>
      </c>
      <c r="X129" s="764"/>
      <c r="Y129" s="764"/>
      <c r="Z129" s="765"/>
      <c r="AA129" s="766">
        <v>42357577</v>
      </c>
      <c r="AB129" s="767"/>
      <c r="AC129" s="767"/>
      <c r="AD129" s="767"/>
      <c r="AE129" s="768"/>
      <c r="AF129" s="769">
        <v>41582525</v>
      </c>
      <c r="AG129" s="767"/>
      <c r="AH129" s="767"/>
      <c r="AI129" s="767"/>
      <c r="AJ129" s="768"/>
      <c r="AK129" s="769">
        <v>42146965</v>
      </c>
      <c r="AL129" s="767"/>
      <c r="AM129" s="767"/>
      <c r="AN129" s="767"/>
      <c r="AO129" s="768"/>
      <c r="AP129" s="770"/>
      <c r="AQ129" s="771"/>
      <c r="AR129" s="771"/>
      <c r="AS129" s="771"/>
      <c r="AT129" s="772"/>
      <c r="AU129" s="227"/>
      <c r="AV129" s="227"/>
      <c r="AW129" s="227"/>
      <c r="AX129" s="738" t="s">
        <v>474</v>
      </c>
      <c r="AY129" s="739"/>
      <c r="AZ129" s="739"/>
      <c r="BA129" s="739"/>
      <c r="BB129" s="739"/>
      <c r="BC129" s="739"/>
      <c r="BD129" s="739"/>
      <c r="BE129" s="740"/>
      <c r="BF129" s="757" t="s">
        <v>122</v>
      </c>
      <c r="BG129" s="758"/>
      <c r="BH129" s="758"/>
      <c r="BI129" s="758"/>
      <c r="BJ129" s="758"/>
      <c r="BK129" s="758"/>
      <c r="BL129" s="759"/>
      <c r="BM129" s="757">
        <v>16.41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476</v>
      </c>
      <c r="X130" s="764"/>
      <c r="Y130" s="764"/>
      <c r="Z130" s="765"/>
      <c r="AA130" s="766">
        <v>5815454</v>
      </c>
      <c r="AB130" s="767"/>
      <c r="AC130" s="767"/>
      <c r="AD130" s="767"/>
      <c r="AE130" s="768"/>
      <c r="AF130" s="769">
        <v>5563838</v>
      </c>
      <c r="AG130" s="767"/>
      <c r="AH130" s="767"/>
      <c r="AI130" s="767"/>
      <c r="AJ130" s="768"/>
      <c r="AK130" s="769">
        <v>5373089</v>
      </c>
      <c r="AL130" s="767"/>
      <c r="AM130" s="767"/>
      <c r="AN130" s="767"/>
      <c r="AO130" s="768"/>
      <c r="AP130" s="770"/>
      <c r="AQ130" s="771"/>
      <c r="AR130" s="771"/>
      <c r="AS130" s="771"/>
      <c r="AT130" s="772"/>
      <c r="AU130" s="227"/>
      <c r="AV130" s="227"/>
      <c r="AW130" s="227"/>
      <c r="AX130" s="738" t="s">
        <v>477</v>
      </c>
      <c r="AY130" s="739"/>
      <c r="AZ130" s="739"/>
      <c r="BA130" s="739"/>
      <c r="BB130" s="739"/>
      <c r="BC130" s="739"/>
      <c r="BD130" s="739"/>
      <c r="BE130" s="740"/>
      <c r="BF130" s="741">
        <v>5.7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478</v>
      </c>
      <c r="X131" s="748"/>
      <c r="Y131" s="748"/>
      <c r="Z131" s="749"/>
      <c r="AA131" s="750">
        <v>36542123</v>
      </c>
      <c r="AB131" s="751"/>
      <c r="AC131" s="751"/>
      <c r="AD131" s="751"/>
      <c r="AE131" s="752"/>
      <c r="AF131" s="753">
        <v>36018687</v>
      </c>
      <c r="AG131" s="751"/>
      <c r="AH131" s="751"/>
      <c r="AI131" s="751"/>
      <c r="AJ131" s="752"/>
      <c r="AK131" s="753">
        <v>36773876</v>
      </c>
      <c r="AL131" s="751"/>
      <c r="AM131" s="751"/>
      <c r="AN131" s="751"/>
      <c r="AO131" s="752"/>
      <c r="AP131" s="754"/>
      <c r="AQ131" s="755"/>
      <c r="AR131" s="755"/>
      <c r="AS131" s="755"/>
      <c r="AT131" s="756"/>
      <c r="AU131" s="227"/>
      <c r="AV131" s="227"/>
      <c r="AW131" s="227"/>
      <c r="AX131" s="716" t="s">
        <v>479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480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481</v>
      </c>
      <c r="W132" s="729"/>
      <c r="X132" s="729"/>
      <c r="Y132" s="729"/>
      <c r="Z132" s="730"/>
      <c r="AA132" s="731">
        <v>4.9393791379999996</v>
      </c>
      <c r="AB132" s="732"/>
      <c r="AC132" s="732"/>
      <c r="AD132" s="732"/>
      <c r="AE132" s="733"/>
      <c r="AF132" s="734">
        <v>5.6971732480000004</v>
      </c>
      <c r="AG132" s="732"/>
      <c r="AH132" s="732"/>
      <c r="AI132" s="732"/>
      <c r="AJ132" s="733"/>
      <c r="AK132" s="734">
        <v>6.5862108199999998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482</v>
      </c>
      <c r="W133" s="708"/>
      <c r="X133" s="708"/>
      <c r="Y133" s="708"/>
      <c r="Z133" s="709"/>
      <c r="AA133" s="710">
        <v>4.8</v>
      </c>
      <c r="AB133" s="711"/>
      <c r="AC133" s="711"/>
      <c r="AD133" s="711"/>
      <c r="AE133" s="712"/>
      <c r="AF133" s="710">
        <v>4.9000000000000004</v>
      </c>
      <c r="AG133" s="711"/>
      <c r="AH133" s="711"/>
      <c r="AI133" s="711"/>
      <c r="AJ133" s="712"/>
      <c r="AK133" s="710">
        <v>5.7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oBVBkEQyoKgrvDIdkh+myKnJSmc2fio67UB+XAa5OOguSFZTqp0ah7yJ12WwqJEHtOGJvT0yhztmxCf9yojCw==" saltValue="4skQxV9cE+ooUanqOBQq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rowBreaks count="1" manualBreakCount="1">
    <brk id="29" min="68" max="1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B24" sqref="BB24"/>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eOJZuqBDGBKelxN8B2Wt+fZe7G+VNouZ2+865bWRb9pXcaur8tL1YFW6BMAFW3JwLUUUsW+k5enjtmuocU2JQ==" saltValue="rcKMQ8x4MrtHtjfmgf7zQQ=="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r7PC0qO7N5t8aQD03htISIFRSw8OVO0g/YYPHsFKz1dU8PgNpurc+lJpQC0JM8uJ20umqd/UHu/5gQ7W9ub3g==" saltValue="JdwVAPSez7iXmEBjZysip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485</v>
      </c>
      <c r="AL6" s="260"/>
      <c r="AM6" s="260"/>
      <c r="AN6" s="260"/>
    </row>
    <row r="7" spans="1:46" ht="13.5" customHeight="1" x14ac:dyDescent="0.2">
      <c r="A7" s="259"/>
      <c r="AK7" s="262"/>
      <c r="AL7" s="263"/>
      <c r="AM7" s="263"/>
      <c r="AN7" s="264"/>
      <c r="AO7" s="1105" t="s">
        <v>486</v>
      </c>
      <c r="AP7" s="265"/>
      <c r="AQ7" s="266" t="s">
        <v>487</v>
      </c>
      <c r="AR7" s="267"/>
    </row>
    <row r="8" spans="1:46" ht="13.2" x14ac:dyDescent="0.2">
      <c r="A8" s="259"/>
      <c r="AK8" s="268"/>
      <c r="AL8" s="269"/>
      <c r="AM8" s="269"/>
      <c r="AN8" s="270"/>
      <c r="AO8" s="1106"/>
      <c r="AP8" s="271" t="s">
        <v>488</v>
      </c>
      <c r="AQ8" s="272" t="s">
        <v>489</v>
      </c>
      <c r="AR8" s="273" t="s">
        <v>490</v>
      </c>
    </row>
    <row r="9" spans="1:46" ht="13.2" x14ac:dyDescent="0.2">
      <c r="A9" s="259"/>
      <c r="AK9" s="1117" t="s">
        <v>491</v>
      </c>
      <c r="AL9" s="1118"/>
      <c r="AM9" s="1118"/>
      <c r="AN9" s="1119"/>
      <c r="AO9" s="274">
        <v>12023278</v>
      </c>
      <c r="AP9" s="274">
        <v>74441</v>
      </c>
      <c r="AQ9" s="275">
        <v>66201</v>
      </c>
      <c r="AR9" s="276">
        <v>12.4</v>
      </c>
    </row>
    <row r="10" spans="1:46" ht="13.5" customHeight="1" x14ac:dyDescent="0.2">
      <c r="A10" s="259"/>
      <c r="AK10" s="1117" t="s">
        <v>492</v>
      </c>
      <c r="AL10" s="1118"/>
      <c r="AM10" s="1118"/>
      <c r="AN10" s="1119"/>
      <c r="AO10" s="277">
        <v>557</v>
      </c>
      <c r="AP10" s="277">
        <v>3</v>
      </c>
      <c r="AQ10" s="278">
        <v>4677</v>
      </c>
      <c r="AR10" s="279">
        <v>-99.9</v>
      </c>
    </row>
    <row r="11" spans="1:46" ht="13.5" customHeight="1" x14ac:dyDescent="0.2">
      <c r="A11" s="259"/>
      <c r="AK11" s="1117" t="s">
        <v>493</v>
      </c>
      <c r="AL11" s="1118"/>
      <c r="AM11" s="1118"/>
      <c r="AN11" s="1119"/>
      <c r="AO11" s="277">
        <v>57190</v>
      </c>
      <c r="AP11" s="277">
        <v>354</v>
      </c>
      <c r="AQ11" s="278">
        <v>313</v>
      </c>
      <c r="AR11" s="279">
        <v>13.1</v>
      </c>
    </row>
    <row r="12" spans="1:46" ht="13.5" customHeight="1" x14ac:dyDescent="0.2">
      <c r="A12" s="259"/>
      <c r="AK12" s="1117" t="s">
        <v>494</v>
      </c>
      <c r="AL12" s="1118"/>
      <c r="AM12" s="1118"/>
      <c r="AN12" s="1119"/>
      <c r="AO12" s="277">
        <v>270</v>
      </c>
      <c r="AP12" s="277">
        <v>2</v>
      </c>
      <c r="AQ12" s="278">
        <v>1</v>
      </c>
      <c r="AR12" s="279">
        <v>100</v>
      </c>
    </row>
    <row r="13" spans="1:46" ht="13.5" customHeight="1" x14ac:dyDescent="0.2">
      <c r="A13" s="259"/>
      <c r="AK13" s="1117" t="s">
        <v>495</v>
      </c>
      <c r="AL13" s="1118"/>
      <c r="AM13" s="1118"/>
      <c r="AN13" s="1119"/>
      <c r="AO13" s="277">
        <v>578285</v>
      </c>
      <c r="AP13" s="277">
        <v>3580</v>
      </c>
      <c r="AQ13" s="278">
        <v>3118</v>
      </c>
      <c r="AR13" s="279">
        <v>14.8</v>
      </c>
    </row>
    <row r="14" spans="1:46" ht="13.5" customHeight="1" x14ac:dyDescent="0.2">
      <c r="A14" s="259"/>
      <c r="AK14" s="1117" t="s">
        <v>496</v>
      </c>
      <c r="AL14" s="1118"/>
      <c r="AM14" s="1118"/>
      <c r="AN14" s="1119"/>
      <c r="AO14" s="277">
        <v>191749</v>
      </c>
      <c r="AP14" s="277">
        <v>1187</v>
      </c>
      <c r="AQ14" s="278">
        <v>1130</v>
      </c>
      <c r="AR14" s="279">
        <v>5</v>
      </c>
    </row>
    <row r="15" spans="1:46" ht="13.5" customHeight="1" x14ac:dyDescent="0.2">
      <c r="A15" s="259"/>
      <c r="AK15" s="1120" t="s">
        <v>497</v>
      </c>
      <c r="AL15" s="1121"/>
      <c r="AM15" s="1121"/>
      <c r="AN15" s="1122"/>
      <c r="AO15" s="277">
        <v>-492587</v>
      </c>
      <c r="AP15" s="277">
        <v>-3050</v>
      </c>
      <c r="AQ15" s="278">
        <v>-1780</v>
      </c>
      <c r="AR15" s="279">
        <v>71.3</v>
      </c>
    </row>
    <row r="16" spans="1:46" ht="13.2" x14ac:dyDescent="0.2">
      <c r="A16" s="259"/>
      <c r="AK16" s="1120" t="s">
        <v>177</v>
      </c>
      <c r="AL16" s="1121"/>
      <c r="AM16" s="1121"/>
      <c r="AN16" s="1122"/>
      <c r="AO16" s="277">
        <v>12358742</v>
      </c>
      <c r="AP16" s="277">
        <v>76518</v>
      </c>
      <c r="AQ16" s="278">
        <v>73660</v>
      </c>
      <c r="AR16" s="279">
        <v>3.9</v>
      </c>
    </row>
    <row r="17" spans="1:46" ht="13.2" x14ac:dyDescent="0.2">
      <c r="A17" s="259"/>
    </row>
    <row r="18" spans="1:46" ht="13.2" x14ac:dyDescent="0.2">
      <c r="A18" s="259"/>
      <c r="AQ18" s="280"/>
      <c r="AR18" s="280"/>
    </row>
    <row r="19" spans="1:46" ht="13.2" x14ac:dyDescent="0.2">
      <c r="A19" s="259"/>
      <c r="AK19" s="255" t="s">
        <v>498</v>
      </c>
    </row>
    <row r="20" spans="1:46" ht="13.2" x14ac:dyDescent="0.2">
      <c r="A20" s="259"/>
      <c r="AK20" s="281"/>
      <c r="AL20" s="282"/>
      <c r="AM20" s="282"/>
      <c r="AN20" s="283"/>
      <c r="AO20" s="284" t="s">
        <v>499</v>
      </c>
      <c r="AP20" s="285" t="s">
        <v>500</v>
      </c>
      <c r="AQ20" s="286" t="s">
        <v>501</v>
      </c>
      <c r="AR20" s="287"/>
    </row>
    <row r="21" spans="1:46" s="260" customFormat="1" ht="13.2" x14ac:dyDescent="0.2">
      <c r="A21" s="288"/>
      <c r="AK21" s="1123" t="s">
        <v>502</v>
      </c>
      <c r="AL21" s="1124"/>
      <c r="AM21" s="1124"/>
      <c r="AN21" s="1125"/>
      <c r="AO21" s="289">
        <v>7.71</v>
      </c>
      <c r="AP21" s="290">
        <v>7.19</v>
      </c>
      <c r="AQ21" s="291">
        <v>0.52</v>
      </c>
      <c r="AS21" s="292"/>
      <c r="AT21" s="288"/>
    </row>
    <row r="22" spans="1:46" s="260" customFormat="1" ht="13.2" x14ac:dyDescent="0.2">
      <c r="A22" s="288"/>
      <c r="AK22" s="1123" t="s">
        <v>503</v>
      </c>
      <c r="AL22" s="1124"/>
      <c r="AM22" s="1124"/>
      <c r="AN22" s="1125"/>
      <c r="AO22" s="293">
        <v>98.3</v>
      </c>
      <c r="AP22" s="294">
        <v>97.2</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506</v>
      </c>
      <c r="AL29" s="260"/>
      <c r="AM29" s="260"/>
      <c r="AN29" s="260"/>
      <c r="AS29" s="302"/>
    </row>
    <row r="30" spans="1:46" ht="13.5" customHeight="1" x14ac:dyDescent="0.2">
      <c r="A30" s="259"/>
      <c r="AK30" s="262"/>
      <c r="AL30" s="263"/>
      <c r="AM30" s="263"/>
      <c r="AN30" s="264"/>
      <c r="AO30" s="1105" t="s">
        <v>486</v>
      </c>
      <c r="AP30" s="265"/>
      <c r="AQ30" s="266" t="s">
        <v>487</v>
      </c>
      <c r="AR30" s="267"/>
    </row>
    <row r="31" spans="1:46" ht="13.2" x14ac:dyDescent="0.2">
      <c r="A31" s="259"/>
      <c r="AK31" s="268"/>
      <c r="AL31" s="269"/>
      <c r="AM31" s="269"/>
      <c r="AN31" s="270"/>
      <c r="AO31" s="1106"/>
      <c r="AP31" s="271" t="s">
        <v>488</v>
      </c>
      <c r="AQ31" s="272" t="s">
        <v>489</v>
      </c>
      <c r="AR31" s="273" t="s">
        <v>490</v>
      </c>
    </row>
    <row r="32" spans="1:46" ht="27" customHeight="1" x14ac:dyDescent="0.2">
      <c r="A32" s="259"/>
      <c r="AK32" s="1107" t="s">
        <v>507</v>
      </c>
      <c r="AL32" s="1108"/>
      <c r="AM32" s="1108"/>
      <c r="AN32" s="1109"/>
      <c r="AO32" s="303">
        <v>7393407</v>
      </c>
      <c r="AP32" s="303">
        <v>45775</v>
      </c>
      <c r="AQ32" s="304">
        <v>49770</v>
      </c>
      <c r="AR32" s="305">
        <v>-8</v>
      </c>
    </row>
    <row r="33" spans="1:46" ht="13.5" customHeight="1" x14ac:dyDescent="0.2">
      <c r="A33" s="259"/>
      <c r="AK33" s="1107" t="s">
        <v>508</v>
      </c>
      <c r="AL33" s="1108"/>
      <c r="AM33" s="1108"/>
      <c r="AN33" s="1109"/>
      <c r="AO33" s="303" t="s">
        <v>509</v>
      </c>
      <c r="AP33" s="303" t="s">
        <v>509</v>
      </c>
      <c r="AQ33" s="304" t="s">
        <v>509</v>
      </c>
      <c r="AR33" s="305" t="s">
        <v>509</v>
      </c>
    </row>
    <row r="34" spans="1:46" ht="27" customHeight="1" x14ac:dyDescent="0.2">
      <c r="A34" s="259"/>
      <c r="AK34" s="1107" t="s">
        <v>510</v>
      </c>
      <c r="AL34" s="1108"/>
      <c r="AM34" s="1108"/>
      <c r="AN34" s="1109"/>
      <c r="AO34" s="303" t="s">
        <v>509</v>
      </c>
      <c r="AP34" s="303" t="s">
        <v>509</v>
      </c>
      <c r="AQ34" s="304" t="s">
        <v>509</v>
      </c>
      <c r="AR34" s="305" t="s">
        <v>509</v>
      </c>
    </row>
    <row r="35" spans="1:46" ht="27" customHeight="1" x14ac:dyDescent="0.2">
      <c r="A35" s="259"/>
      <c r="AK35" s="1107" t="s">
        <v>511</v>
      </c>
      <c r="AL35" s="1108"/>
      <c r="AM35" s="1108"/>
      <c r="AN35" s="1109"/>
      <c r="AO35" s="303">
        <v>1156792</v>
      </c>
      <c r="AP35" s="303">
        <v>7162</v>
      </c>
      <c r="AQ35" s="304">
        <v>7065</v>
      </c>
      <c r="AR35" s="305">
        <v>1.4</v>
      </c>
    </row>
    <row r="36" spans="1:46" ht="27" customHeight="1" x14ac:dyDescent="0.2">
      <c r="A36" s="259"/>
      <c r="AK36" s="1107" t="s">
        <v>512</v>
      </c>
      <c r="AL36" s="1108"/>
      <c r="AM36" s="1108"/>
      <c r="AN36" s="1109"/>
      <c r="AO36" s="303" t="s">
        <v>509</v>
      </c>
      <c r="AP36" s="303" t="s">
        <v>509</v>
      </c>
      <c r="AQ36" s="304">
        <v>1221</v>
      </c>
      <c r="AR36" s="305" t="s">
        <v>509</v>
      </c>
    </row>
    <row r="37" spans="1:46" ht="13.5" customHeight="1" x14ac:dyDescent="0.2">
      <c r="A37" s="259"/>
      <c r="AK37" s="1107" t="s">
        <v>513</v>
      </c>
      <c r="AL37" s="1108"/>
      <c r="AM37" s="1108"/>
      <c r="AN37" s="1109"/>
      <c r="AO37" s="303" t="s">
        <v>509</v>
      </c>
      <c r="AP37" s="303" t="s">
        <v>509</v>
      </c>
      <c r="AQ37" s="304">
        <v>1405</v>
      </c>
      <c r="AR37" s="305" t="s">
        <v>509</v>
      </c>
    </row>
    <row r="38" spans="1:46" ht="27" customHeight="1" x14ac:dyDescent="0.2">
      <c r="A38" s="259"/>
      <c r="AK38" s="1110" t="s">
        <v>514</v>
      </c>
      <c r="AL38" s="1111"/>
      <c r="AM38" s="1111"/>
      <c r="AN38" s="1112"/>
      <c r="AO38" s="306" t="s">
        <v>509</v>
      </c>
      <c r="AP38" s="306" t="s">
        <v>509</v>
      </c>
      <c r="AQ38" s="307">
        <v>2</v>
      </c>
      <c r="AR38" s="295" t="s">
        <v>509</v>
      </c>
      <c r="AS38" s="302"/>
    </row>
    <row r="39" spans="1:46" ht="13.2" x14ac:dyDescent="0.2">
      <c r="A39" s="259"/>
      <c r="AK39" s="1110" t="s">
        <v>515</v>
      </c>
      <c r="AL39" s="1111"/>
      <c r="AM39" s="1111"/>
      <c r="AN39" s="1112"/>
      <c r="AO39" s="303">
        <v>-755105</v>
      </c>
      <c r="AP39" s="303">
        <v>-4675</v>
      </c>
      <c r="AQ39" s="304">
        <v>-8112</v>
      </c>
      <c r="AR39" s="305">
        <v>-42.4</v>
      </c>
      <c r="AS39" s="302"/>
    </row>
    <row r="40" spans="1:46" ht="27" customHeight="1" x14ac:dyDescent="0.2">
      <c r="A40" s="259"/>
      <c r="AK40" s="1107" t="s">
        <v>516</v>
      </c>
      <c r="AL40" s="1108"/>
      <c r="AM40" s="1108"/>
      <c r="AN40" s="1109"/>
      <c r="AO40" s="303">
        <v>-5373089</v>
      </c>
      <c r="AP40" s="303">
        <v>-33267</v>
      </c>
      <c r="AQ40" s="304">
        <v>-34296</v>
      </c>
      <c r="AR40" s="305">
        <v>-3</v>
      </c>
      <c r="AS40" s="302"/>
    </row>
    <row r="41" spans="1:46" ht="13.2" x14ac:dyDescent="0.2">
      <c r="A41" s="259"/>
      <c r="AK41" s="1113" t="s">
        <v>287</v>
      </c>
      <c r="AL41" s="1114"/>
      <c r="AM41" s="1114"/>
      <c r="AN41" s="1115"/>
      <c r="AO41" s="303">
        <v>2422005</v>
      </c>
      <c r="AP41" s="303">
        <v>14996</v>
      </c>
      <c r="AQ41" s="304">
        <v>17054</v>
      </c>
      <c r="AR41" s="305">
        <v>-12.1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517</v>
      </c>
    </row>
    <row r="48" spans="1:46" ht="13.2" x14ac:dyDescent="0.2">
      <c r="A48" s="259"/>
      <c r="AK48" s="313" t="s">
        <v>518</v>
      </c>
      <c r="AL48" s="313"/>
      <c r="AM48" s="313"/>
      <c r="AN48" s="313"/>
      <c r="AO48" s="313"/>
      <c r="AP48" s="313"/>
      <c r="AQ48" s="314"/>
      <c r="AR48" s="313"/>
    </row>
    <row r="49" spans="1:44" ht="13.5" customHeight="1" x14ac:dyDescent="0.2">
      <c r="A49" s="259"/>
      <c r="AK49" s="315"/>
      <c r="AL49" s="316"/>
      <c r="AM49" s="1100" t="s">
        <v>486</v>
      </c>
      <c r="AN49" s="1102" t="s">
        <v>519</v>
      </c>
      <c r="AO49" s="1103"/>
      <c r="AP49" s="1103"/>
      <c r="AQ49" s="1103"/>
      <c r="AR49" s="1104"/>
    </row>
    <row r="50" spans="1:44" ht="13.2" x14ac:dyDescent="0.2">
      <c r="A50" s="259"/>
      <c r="AK50" s="317"/>
      <c r="AL50" s="318"/>
      <c r="AM50" s="1101"/>
      <c r="AN50" s="319" t="s">
        <v>520</v>
      </c>
      <c r="AO50" s="320" t="s">
        <v>521</v>
      </c>
      <c r="AP50" s="321" t="s">
        <v>522</v>
      </c>
      <c r="AQ50" s="322" t="s">
        <v>523</v>
      </c>
      <c r="AR50" s="323" t="s">
        <v>524</v>
      </c>
    </row>
    <row r="51" spans="1:44" ht="13.2" x14ac:dyDescent="0.2">
      <c r="A51" s="259"/>
      <c r="AK51" s="315" t="s">
        <v>525</v>
      </c>
      <c r="AL51" s="316"/>
      <c r="AM51" s="324">
        <v>13602169</v>
      </c>
      <c r="AN51" s="325">
        <v>82685</v>
      </c>
      <c r="AO51" s="326">
        <v>44.1</v>
      </c>
      <c r="AP51" s="327">
        <v>51043</v>
      </c>
      <c r="AQ51" s="328">
        <v>15</v>
      </c>
      <c r="AR51" s="329">
        <v>29.1</v>
      </c>
    </row>
    <row r="52" spans="1:44" ht="13.2" x14ac:dyDescent="0.2">
      <c r="A52" s="259"/>
      <c r="AK52" s="330"/>
      <c r="AL52" s="331" t="s">
        <v>526</v>
      </c>
      <c r="AM52" s="332">
        <v>5412190</v>
      </c>
      <c r="AN52" s="333">
        <v>32900</v>
      </c>
      <c r="AO52" s="334">
        <v>8.6</v>
      </c>
      <c r="AP52" s="335">
        <v>23378</v>
      </c>
      <c r="AQ52" s="336">
        <v>0.6</v>
      </c>
      <c r="AR52" s="337">
        <v>8</v>
      </c>
    </row>
    <row r="53" spans="1:44" ht="13.2" x14ac:dyDescent="0.2">
      <c r="A53" s="259"/>
      <c r="AK53" s="315" t="s">
        <v>527</v>
      </c>
      <c r="AL53" s="316"/>
      <c r="AM53" s="324">
        <v>12206037</v>
      </c>
      <c r="AN53" s="325">
        <v>74622</v>
      </c>
      <c r="AO53" s="326">
        <v>-9.8000000000000007</v>
      </c>
      <c r="AP53" s="327">
        <v>42898</v>
      </c>
      <c r="AQ53" s="328">
        <v>-16</v>
      </c>
      <c r="AR53" s="329">
        <v>6.2</v>
      </c>
    </row>
    <row r="54" spans="1:44" ht="13.2" x14ac:dyDescent="0.2">
      <c r="A54" s="259"/>
      <c r="AK54" s="330"/>
      <c r="AL54" s="331" t="s">
        <v>526</v>
      </c>
      <c r="AM54" s="332">
        <v>4852858</v>
      </c>
      <c r="AN54" s="333">
        <v>29668</v>
      </c>
      <c r="AO54" s="334">
        <v>-9.8000000000000007</v>
      </c>
      <c r="AP54" s="335">
        <v>21022</v>
      </c>
      <c r="AQ54" s="336">
        <v>-10.1</v>
      </c>
      <c r="AR54" s="337">
        <v>0.3</v>
      </c>
    </row>
    <row r="55" spans="1:44" ht="13.2" x14ac:dyDescent="0.2">
      <c r="A55" s="259"/>
      <c r="AK55" s="315" t="s">
        <v>528</v>
      </c>
      <c r="AL55" s="316"/>
      <c r="AM55" s="324">
        <v>12427582</v>
      </c>
      <c r="AN55" s="325">
        <v>76444</v>
      </c>
      <c r="AO55" s="326">
        <v>2.4</v>
      </c>
      <c r="AP55" s="327">
        <v>57604</v>
      </c>
      <c r="AQ55" s="328">
        <v>34.299999999999997</v>
      </c>
      <c r="AR55" s="329">
        <v>-31.9</v>
      </c>
    </row>
    <row r="56" spans="1:44" ht="13.2" x14ac:dyDescent="0.2">
      <c r="A56" s="259"/>
      <c r="AK56" s="330"/>
      <c r="AL56" s="331" t="s">
        <v>526</v>
      </c>
      <c r="AM56" s="332">
        <v>4937740</v>
      </c>
      <c r="AN56" s="333">
        <v>30373</v>
      </c>
      <c r="AO56" s="334">
        <v>2.4</v>
      </c>
      <c r="AP56" s="335">
        <v>25635</v>
      </c>
      <c r="AQ56" s="336">
        <v>21.9</v>
      </c>
      <c r="AR56" s="337">
        <v>-19.5</v>
      </c>
    </row>
    <row r="57" spans="1:44" ht="13.2" x14ac:dyDescent="0.2">
      <c r="A57" s="259"/>
      <c r="AK57" s="315" t="s">
        <v>529</v>
      </c>
      <c r="AL57" s="316"/>
      <c r="AM57" s="324">
        <v>16021055</v>
      </c>
      <c r="AN57" s="325">
        <v>99137</v>
      </c>
      <c r="AO57" s="326">
        <v>29.7</v>
      </c>
      <c r="AP57" s="327">
        <v>58103</v>
      </c>
      <c r="AQ57" s="328">
        <v>0.9</v>
      </c>
      <c r="AR57" s="329">
        <v>28.8</v>
      </c>
    </row>
    <row r="58" spans="1:44" ht="13.2" x14ac:dyDescent="0.2">
      <c r="A58" s="259"/>
      <c r="AK58" s="330"/>
      <c r="AL58" s="331" t="s">
        <v>526</v>
      </c>
      <c r="AM58" s="332">
        <v>5887381</v>
      </c>
      <c r="AN58" s="333">
        <v>36431</v>
      </c>
      <c r="AO58" s="334">
        <v>19.899999999999999</v>
      </c>
      <c r="AP58" s="335">
        <v>25241</v>
      </c>
      <c r="AQ58" s="336">
        <v>-1.5</v>
      </c>
      <c r="AR58" s="337">
        <v>21.4</v>
      </c>
    </row>
    <row r="59" spans="1:44" ht="13.2" x14ac:dyDescent="0.2">
      <c r="A59" s="259"/>
      <c r="AK59" s="315" t="s">
        <v>530</v>
      </c>
      <c r="AL59" s="316"/>
      <c r="AM59" s="324">
        <v>13792905</v>
      </c>
      <c r="AN59" s="325">
        <v>85397</v>
      </c>
      <c r="AO59" s="326">
        <v>-13.9</v>
      </c>
      <c r="AP59" s="327">
        <v>56415</v>
      </c>
      <c r="AQ59" s="328">
        <v>-2.9</v>
      </c>
      <c r="AR59" s="329">
        <v>-11</v>
      </c>
    </row>
    <row r="60" spans="1:44" ht="13.2" x14ac:dyDescent="0.2">
      <c r="A60" s="259"/>
      <c r="AK60" s="330"/>
      <c r="AL60" s="331" t="s">
        <v>526</v>
      </c>
      <c r="AM60" s="332">
        <v>4410073</v>
      </c>
      <c r="AN60" s="333">
        <v>27304</v>
      </c>
      <c r="AO60" s="334">
        <v>-25.1</v>
      </c>
      <c r="AP60" s="335">
        <v>22190</v>
      </c>
      <c r="AQ60" s="336">
        <v>-12.1</v>
      </c>
      <c r="AR60" s="337">
        <v>-13</v>
      </c>
    </row>
    <row r="61" spans="1:44" ht="13.2" x14ac:dyDescent="0.2">
      <c r="A61" s="259"/>
      <c r="AK61" s="315" t="s">
        <v>531</v>
      </c>
      <c r="AL61" s="338"/>
      <c r="AM61" s="324">
        <v>13609950</v>
      </c>
      <c r="AN61" s="325">
        <v>83657</v>
      </c>
      <c r="AO61" s="326">
        <v>10.5</v>
      </c>
      <c r="AP61" s="327">
        <v>53213</v>
      </c>
      <c r="AQ61" s="339">
        <v>6.3</v>
      </c>
      <c r="AR61" s="329">
        <v>4.2</v>
      </c>
    </row>
    <row r="62" spans="1:44" ht="13.2" x14ac:dyDescent="0.2">
      <c r="A62" s="259"/>
      <c r="AK62" s="330"/>
      <c r="AL62" s="331" t="s">
        <v>526</v>
      </c>
      <c r="AM62" s="332">
        <v>5100048</v>
      </c>
      <c r="AN62" s="333">
        <v>31335</v>
      </c>
      <c r="AO62" s="334">
        <v>-0.8</v>
      </c>
      <c r="AP62" s="335">
        <v>23493</v>
      </c>
      <c r="AQ62" s="336">
        <v>-0.2</v>
      </c>
      <c r="AR62" s="337">
        <v>-0.6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XHSAHvMfqZsf65ssAxXG8sXtN5D+7WhAoIOhrJjQzbOGwwvoD0KfZIwDYSZDD/C87454ImvJ3LBPm1/moju6+A==" saltValue="u/3BCqDSxt9vJKbAf3eg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483</v>
      </c>
    </row>
    <row r="121" spans="125:125" ht="13.5" hidden="1" customHeight="1" x14ac:dyDescent="0.2">
      <c r="DU121" s="253"/>
    </row>
  </sheetData>
  <sheetProtection algorithmName="SHA-512" hashValue="X2uOVRrKispm424CDesneocvRfjVUpA4Zl+NXQtsafJ9lQTEugAZvTv1seaGs/BBFlkhUdQ8Vjpk1Xmpyyv05g==" saltValue="oNVGfI1U/Dew5j8UMfuk4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 zoomScale="85" zoomScaleNormal="8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483</v>
      </c>
    </row>
  </sheetData>
  <sheetProtection algorithmName="SHA-512" hashValue="6uEnWtHZ23nItx3oRxDRtZp7H3BxXeXGrsoW+XHzLCI5pHXJNYzEaW0Qg+O1Mj0Tw7vJO7KYFKczCo4Ald8Zfg==" saltValue="4XrmbgEzWPBQGlEkSvVIs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2">
      <c r="B47" s="10"/>
      <c r="C47" s="1126" t="s">
        <v>3</v>
      </c>
      <c r="D47" s="1126"/>
      <c r="E47" s="1127"/>
      <c r="F47" s="11">
        <v>9.18</v>
      </c>
      <c r="G47" s="12">
        <v>9.14</v>
      </c>
      <c r="H47" s="12">
        <v>10.38</v>
      </c>
      <c r="I47" s="12">
        <v>12.51</v>
      </c>
      <c r="J47" s="13">
        <v>15.95</v>
      </c>
    </row>
    <row r="48" spans="2:10" ht="57.75" customHeight="1" x14ac:dyDescent="0.2">
      <c r="B48" s="14"/>
      <c r="C48" s="1128" t="s">
        <v>4</v>
      </c>
      <c r="D48" s="1128"/>
      <c r="E48" s="1129"/>
      <c r="F48" s="15">
        <v>3.48</v>
      </c>
      <c r="G48" s="16">
        <v>3.55</v>
      </c>
      <c r="H48" s="16">
        <v>3.53</v>
      </c>
      <c r="I48" s="16">
        <v>3.66</v>
      </c>
      <c r="J48" s="17">
        <v>3.67</v>
      </c>
    </row>
    <row r="49" spans="2:10" ht="57.75" customHeight="1" thickBot="1" x14ac:dyDescent="0.25">
      <c r="B49" s="18"/>
      <c r="C49" s="1130" t="s">
        <v>5</v>
      </c>
      <c r="D49" s="1130"/>
      <c r="E49" s="1131"/>
      <c r="F49" s="19">
        <v>2.63</v>
      </c>
      <c r="G49" s="20">
        <v>0.09</v>
      </c>
      <c r="H49" s="20">
        <v>1.52</v>
      </c>
      <c r="I49" s="20">
        <v>2</v>
      </c>
      <c r="J49" s="21">
        <v>3.66</v>
      </c>
    </row>
    <row r="50" spans="2:10" ht="13.2" x14ac:dyDescent="0.2"/>
  </sheetData>
  <sheetProtection algorithmName="SHA-512" hashValue="iL0NG29tjjYNN7OQ2Fw6LKtd/dzC4rDzlvq9MUbp3YcY9NcTBRUTSU7+rR44GkNPiCurJAMQAsGmmpEg128rzA==" saltValue="mmo8HN1LkA2JkgTjdzq8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36" t="s">
        <v>538</v>
      </c>
      <c r="D34" s="1136"/>
      <c r="E34" s="1137"/>
      <c r="F34" s="32">
        <v>6.66</v>
      </c>
      <c r="G34" s="33">
        <v>7.85</v>
      </c>
      <c r="H34" s="33">
        <v>7.45</v>
      </c>
      <c r="I34" s="33">
        <v>7.64</v>
      </c>
      <c r="J34" s="34">
        <v>7.24</v>
      </c>
      <c r="K34" s="22"/>
      <c r="L34" s="22"/>
      <c r="M34" s="22"/>
      <c r="N34" s="22"/>
      <c r="O34" s="22"/>
      <c r="P34" s="22"/>
    </row>
    <row r="35" spans="1:16" ht="39" customHeight="1" x14ac:dyDescent="0.2">
      <c r="A35" s="22"/>
      <c r="B35" s="35"/>
      <c r="C35" s="1132" t="s">
        <v>539</v>
      </c>
      <c r="D35" s="1132"/>
      <c r="E35" s="1133"/>
      <c r="F35" s="36">
        <v>3.47</v>
      </c>
      <c r="G35" s="37">
        <v>3.54</v>
      </c>
      <c r="H35" s="37">
        <v>3.52</v>
      </c>
      <c r="I35" s="37">
        <v>3.65</v>
      </c>
      <c r="J35" s="38">
        <v>3.66</v>
      </c>
      <c r="K35" s="22"/>
      <c r="L35" s="22"/>
      <c r="M35" s="22"/>
      <c r="N35" s="22"/>
      <c r="O35" s="22"/>
      <c r="P35" s="22"/>
    </row>
    <row r="36" spans="1:16" ht="39" customHeight="1" x14ac:dyDescent="0.2">
      <c r="A36" s="22"/>
      <c r="B36" s="35"/>
      <c r="C36" s="1132" t="s">
        <v>540</v>
      </c>
      <c r="D36" s="1132"/>
      <c r="E36" s="1133"/>
      <c r="F36" s="36">
        <v>0.33</v>
      </c>
      <c r="G36" s="37">
        <v>0.64</v>
      </c>
      <c r="H36" s="37">
        <v>0.88</v>
      </c>
      <c r="I36" s="37">
        <v>1.2</v>
      </c>
      <c r="J36" s="38">
        <v>1.62</v>
      </c>
      <c r="K36" s="22"/>
      <c r="L36" s="22"/>
      <c r="M36" s="22"/>
      <c r="N36" s="22"/>
      <c r="O36" s="22"/>
      <c r="P36" s="22"/>
    </row>
    <row r="37" spans="1:16" ht="39" customHeight="1" x14ac:dyDescent="0.2">
      <c r="A37" s="22"/>
      <c r="B37" s="35"/>
      <c r="C37" s="1132" t="s">
        <v>541</v>
      </c>
      <c r="D37" s="1132"/>
      <c r="E37" s="1133"/>
      <c r="F37" s="36">
        <v>0.56999999999999995</v>
      </c>
      <c r="G37" s="37">
        <v>0.59</v>
      </c>
      <c r="H37" s="37">
        <v>0.8</v>
      </c>
      <c r="I37" s="37">
        <v>0.96</v>
      </c>
      <c r="J37" s="38">
        <v>1.29</v>
      </c>
      <c r="K37" s="22"/>
      <c r="L37" s="22"/>
      <c r="M37" s="22"/>
      <c r="N37" s="22"/>
      <c r="O37" s="22"/>
      <c r="P37" s="22"/>
    </row>
    <row r="38" spans="1:16" ht="39" customHeight="1" x14ac:dyDescent="0.2">
      <c r="A38" s="22"/>
      <c r="B38" s="35"/>
      <c r="C38" s="1132" t="s">
        <v>542</v>
      </c>
      <c r="D38" s="1132"/>
      <c r="E38" s="1133"/>
      <c r="F38" s="36">
        <v>0.54</v>
      </c>
      <c r="G38" s="37">
        <v>0.9</v>
      </c>
      <c r="H38" s="37">
        <v>1.29</v>
      </c>
      <c r="I38" s="37">
        <v>2.13</v>
      </c>
      <c r="J38" s="38">
        <v>1.26</v>
      </c>
      <c r="K38" s="22"/>
      <c r="L38" s="22"/>
      <c r="M38" s="22"/>
      <c r="N38" s="22"/>
      <c r="O38" s="22"/>
      <c r="P38" s="22"/>
    </row>
    <row r="39" spans="1:16" ht="39" customHeight="1" x14ac:dyDescent="0.2">
      <c r="A39" s="22"/>
      <c r="B39" s="35"/>
      <c r="C39" s="1132" t="s">
        <v>543</v>
      </c>
      <c r="D39" s="1132"/>
      <c r="E39" s="1133"/>
      <c r="F39" s="36">
        <v>0.08</v>
      </c>
      <c r="G39" s="37">
        <v>7.0000000000000007E-2</v>
      </c>
      <c r="H39" s="37">
        <v>0.14000000000000001</v>
      </c>
      <c r="I39" s="37">
        <v>0.17</v>
      </c>
      <c r="J39" s="38">
        <v>0.21</v>
      </c>
      <c r="K39" s="22"/>
      <c r="L39" s="22"/>
      <c r="M39" s="22"/>
      <c r="N39" s="22"/>
      <c r="O39" s="22"/>
      <c r="P39" s="22"/>
    </row>
    <row r="40" spans="1:16" ht="39" customHeight="1" x14ac:dyDescent="0.2">
      <c r="A40" s="22"/>
      <c r="B40" s="35"/>
      <c r="C40" s="1132" t="s">
        <v>544</v>
      </c>
      <c r="D40" s="1132"/>
      <c r="E40" s="1133"/>
      <c r="F40" s="36">
        <v>0.05</v>
      </c>
      <c r="G40" s="37">
        <v>0.06</v>
      </c>
      <c r="H40" s="37">
        <v>0.05</v>
      </c>
      <c r="I40" s="37">
        <v>0.06</v>
      </c>
      <c r="J40" s="38">
        <v>0.06</v>
      </c>
      <c r="K40" s="22"/>
      <c r="L40" s="22"/>
      <c r="M40" s="22"/>
      <c r="N40" s="22"/>
      <c r="O40" s="22"/>
      <c r="P40" s="22"/>
    </row>
    <row r="41" spans="1:16" ht="39" customHeight="1" x14ac:dyDescent="0.2">
      <c r="A41" s="22"/>
      <c r="B41" s="35"/>
      <c r="C41" s="1132" t="s">
        <v>545</v>
      </c>
      <c r="D41" s="1132"/>
      <c r="E41" s="1133"/>
      <c r="F41" s="36">
        <v>0.01</v>
      </c>
      <c r="G41" s="37">
        <v>0.01</v>
      </c>
      <c r="H41" s="37">
        <v>0.01</v>
      </c>
      <c r="I41" s="37">
        <v>0.01</v>
      </c>
      <c r="J41" s="38">
        <v>0.01</v>
      </c>
      <c r="K41" s="22"/>
      <c r="L41" s="22"/>
      <c r="M41" s="22"/>
      <c r="N41" s="22"/>
      <c r="O41" s="22"/>
      <c r="P41" s="22"/>
    </row>
    <row r="42" spans="1:16" ht="39" customHeight="1" x14ac:dyDescent="0.2">
      <c r="A42" s="22"/>
      <c r="B42" s="39"/>
      <c r="C42" s="1132" t="s">
        <v>546</v>
      </c>
      <c r="D42" s="1132"/>
      <c r="E42" s="1133"/>
      <c r="F42" s="36" t="s">
        <v>509</v>
      </c>
      <c r="G42" s="37" t="s">
        <v>509</v>
      </c>
      <c r="H42" s="37" t="s">
        <v>509</v>
      </c>
      <c r="I42" s="37" t="s">
        <v>509</v>
      </c>
      <c r="J42" s="38" t="s">
        <v>509</v>
      </c>
      <c r="K42" s="22"/>
      <c r="L42" s="22"/>
      <c r="M42" s="22"/>
      <c r="N42" s="22"/>
      <c r="O42" s="22"/>
      <c r="P42" s="22"/>
    </row>
    <row r="43" spans="1:16" ht="39" customHeight="1" thickBot="1" x14ac:dyDescent="0.25">
      <c r="A43" s="22"/>
      <c r="B43" s="40"/>
      <c r="C43" s="1134" t="s">
        <v>547</v>
      </c>
      <c r="D43" s="1134"/>
      <c r="E43" s="1135"/>
      <c r="F43" s="41">
        <v>0.03</v>
      </c>
      <c r="G43" s="42">
        <v>0.33</v>
      </c>
      <c r="H43" s="42">
        <v>0.97</v>
      </c>
      <c r="I43" s="42">
        <v>0.49</v>
      </c>
      <c r="J43" s="43">
        <v>0.01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Lvy3pjttJGbNl7JJfB8qEeRTcVXiALIba5hj+Wn4Ux2Kg5EgD1z87xLT/Awgtmf6RRYH9fPoE8ig68ZQuyAkg==" saltValue="SFKFBJVcYAJLSbfoPYWv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533</v>
      </c>
      <c r="L44" s="54" t="s">
        <v>534</v>
      </c>
      <c r="M44" s="54" t="s">
        <v>535</v>
      </c>
      <c r="N44" s="54" t="s">
        <v>536</v>
      </c>
      <c r="O44" s="55" t="s">
        <v>537</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7696</v>
      </c>
      <c r="L45" s="58">
        <v>7372</v>
      </c>
      <c r="M45" s="58">
        <v>7324</v>
      </c>
      <c r="N45" s="58">
        <v>7285</v>
      </c>
      <c r="O45" s="59">
        <v>7393</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509</v>
      </c>
      <c r="L46" s="62" t="s">
        <v>509</v>
      </c>
      <c r="M46" s="62" t="s">
        <v>509</v>
      </c>
      <c r="N46" s="62" t="s">
        <v>509</v>
      </c>
      <c r="O46" s="63" t="s">
        <v>509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509</v>
      </c>
      <c r="L47" s="62" t="s">
        <v>509</v>
      </c>
      <c r="M47" s="62" t="s">
        <v>509</v>
      </c>
      <c r="N47" s="62" t="s">
        <v>509</v>
      </c>
      <c r="O47" s="63" t="s">
        <v>509</v>
      </c>
      <c r="P47" s="46"/>
      <c r="Q47" s="46"/>
      <c r="R47" s="46"/>
      <c r="S47" s="46"/>
      <c r="T47" s="46"/>
      <c r="U47" s="46"/>
    </row>
    <row r="48" spans="1:21" ht="30.75" customHeight="1" x14ac:dyDescent="0.2">
      <c r="A48" s="46"/>
      <c r="B48" s="1163"/>
      <c r="C48" s="1164"/>
      <c r="D48" s="60"/>
      <c r="E48" s="1140" t="s">
        <v>13</v>
      </c>
      <c r="F48" s="1140"/>
      <c r="G48" s="1140"/>
      <c r="H48" s="1140"/>
      <c r="I48" s="1140"/>
      <c r="J48" s="1141"/>
      <c r="K48" s="61">
        <v>1260</v>
      </c>
      <c r="L48" s="62">
        <v>1136</v>
      </c>
      <c r="M48" s="62">
        <v>1138</v>
      </c>
      <c r="N48" s="62">
        <v>1152</v>
      </c>
      <c r="O48" s="63">
        <v>1157</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509</v>
      </c>
      <c r="L49" s="62" t="s">
        <v>509</v>
      </c>
      <c r="M49" s="62" t="s">
        <v>509</v>
      </c>
      <c r="N49" s="62" t="s">
        <v>509</v>
      </c>
      <c r="O49" s="63" t="s">
        <v>509</v>
      </c>
      <c r="P49" s="46"/>
      <c r="Q49" s="46"/>
      <c r="R49" s="46"/>
      <c r="S49" s="46"/>
      <c r="T49" s="46"/>
      <c r="U49" s="46"/>
    </row>
    <row r="50" spans="1:21" ht="30.75" customHeight="1" x14ac:dyDescent="0.2">
      <c r="A50" s="46"/>
      <c r="B50" s="1163"/>
      <c r="C50" s="1164"/>
      <c r="D50" s="60"/>
      <c r="E50" s="1140" t="s">
        <v>15</v>
      </c>
      <c r="F50" s="1140"/>
      <c r="G50" s="1140"/>
      <c r="H50" s="1140"/>
      <c r="I50" s="1140"/>
      <c r="J50" s="1141"/>
      <c r="K50" s="61">
        <v>1</v>
      </c>
      <c r="L50" s="62" t="s">
        <v>509</v>
      </c>
      <c r="M50" s="62" t="s">
        <v>509</v>
      </c>
      <c r="N50" s="62" t="s">
        <v>509</v>
      </c>
      <c r="O50" s="63" t="s">
        <v>509</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509</v>
      </c>
      <c r="L51" s="62" t="s">
        <v>509</v>
      </c>
      <c r="M51" s="62" t="s">
        <v>509</v>
      </c>
      <c r="N51" s="62" t="s">
        <v>509</v>
      </c>
      <c r="O51" s="63" t="s">
        <v>509</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7145</v>
      </c>
      <c r="L52" s="62">
        <v>7001</v>
      </c>
      <c r="M52" s="62">
        <v>6656</v>
      </c>
      <c r="N52" s="62">
        <v>6386</v>
      </c>
      <c r="O52" s="63">
        <v>6129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1812</v>
      </c>
      <c r="L53" s="67">
        <v>1507</v>
      </c>
      <c r="M53" s="67">
        <v>1806</v>
      </c>
      <c r="N53" s="67">
        <v>2051</v>
      </c>
      <c r="O53" s="68">
        <v>2421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R5+EebZGBNwRow7e2sfmxKZZET+/wvzzVZh5KUFrC/t2CTUB17ivufGOPHkpOLuDcKFid4Ml1+9QhYuTPhG9Q==" saltValue="oV7ueRWJ6XpobNG8ZqnSF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J42" sqref="J42"/>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533</v>
      </c>
      <c r="J40" s="101" t="s">
        <v>534</v>
      </c>
      <c r="K40" s="101" t="s">
        <v>535</v>
      </c>
      <c r="L40" s="101" t="s">
        <v>536</v>
      </c>
      <c r="M40" s="102" t="s">
        <v>537</v>
      </c>
    </row>
    <row r="41" spans="2:13" ht="27.75" customHeight="1" x14ac:dyDescent="0.2">
      <c r="B41" s="1181" t="s">
        <v>30</v>
      </c>
      <c r="C41" s="1182"/>
      <c r="D41" s="103"/>
      <c r="E41" s="1183" t="s">
        <v>31</v>
      </c>
      <c r="F41" s="1183"/>
      <c r="G41" s="1183"/>
      <c r="H41" s="1184"/>
      <c r="I41" s="342">
        <v>71334</v>
      </c>
      <c r="J41" s="343">
        <v>70501</v>
      </c>
      <c r="K41" s="343">
        <v>69348</v>
      </c>
      <c r="L41" s="343">
        <v>68279</v>
      </c>
      <c r="M41" s="344">
        <v>64978</v>
      </c>
    </row>
    <row r="42" spans="2:13" ht="27.75" customHeight="1" x14ac:dyDescent="0.2">
      <c r="B42" s="1171"/>
      <c r="C42" s="1172"/>
      <c r="D42" s="104"/>
      <c r="E42" s="1175" t="s">
        <v>32</v>
      </c>
      <c r="F42" s="1175"/>
      <c r="G42" s="1175"/>
      <c r="H42" s="1176"/>
      <c r="I42" s="345" t="s">
        <v>509</v>
      </c>
      <c r="J42" s="346" t="s">
        <v>509</v>
      </c>
      <c r="K42" s="346" t="s">
        <v>509</v>
      </c>
      <c r="L42" s="346" t="s">
        <v>509</v>
      </c>
      <c r="M42" s="347" t="s">
        <v>509</v>
      </c>
    </row>
    <row r="43" spans="2:13" ht="27.75" customHeight="1" x14ac:dyDescent="0.2">
      <c r="B43" s="1171"/>
      <c r="C43" s="1172"/>
      <c r="D43" s="104"/>
      <c r="E43" s="1175" t="s">
        <v>33</v>
      </c>
      <c r="F43" s="1175"/>
      <c r="G43" s="1175"/>
      <c r="H43" s="1176"/>
      <c r="I43" s="345">
        <v>13941</v>
      </c>
      <c r="J43" s="346">
        <v>14285</v>
      </c>
      <c r="K43" s="346">
        <v>15551</v>
      </c>
      <c r="L43" s="346">
        <v>14555</v>
      </c>
      <c r="M43" s="347">
        <v>15005</v>
      </c>
    </row>
    <row r="44" spans="2:13" ht="27.75" customHeight="1" x14ac:dyDescent="0.2">
      <c r="B44" s="1171"/>
      <c r="C44" s="1172"/>
      <c r="D44" s="104"/>
      <c r="E44" s="1175" t="s">
        <v>34</v>
      </c>
      <c r="F44" s="1175"/>
      <c r="G44" s="1175"/>
      <c r="H44" s="1176"/>
      <c r="I44" s="345" t="s">
        <v>509</v>
      </c>
      <c r="J44" s="346" t="s">
        <v>509</v>
      </c>
      <c r="K44" s="346" t="s">
        <v>509</v>
      </c>
      <c r="L44" s="346" t="s">
        <v>509</v>
      </c>
      <c r="M44" s="347" t="s">
        <v>509</v>
      </c>
    </row>
    <row r="45" spans="2:13" ht="27.75" customHeight="1" x14ac:dyDescent="0.2">
      <c r="B45" s="1171"/>
      <c r="C45" s="1172"/>
      <c r="D45" s="104"/>
      <c r="E45" s="1175" t="s">
        <v>35</v>
      </c>
      <c r="F45" s="1175"/>
      <c r="G45" s="1175"/>
      <c r="H45" s="1176"/>
      <c r="I45" s="345">
        <v>10421</v>
      </c>
      <c r="J45" s="346">
        <v>10328</v>
      </c>
      <c r="K45" s="346">
        <v>10021</v>
      </c>
      <c r="L45" s="346">
        <v>9737</v>
      </c>
      <c r="M45" s="347">
        <v>10223</v>
      </c>
    </row>
    <row r="46" spans="2:13" ht="27.75" customHeight="1" x14ac:dyDescent="0.2">
      <c r="B46" s="1171"/>
      <c r="C46" s="1172"/>
      <c r="D46" s="105"/>
      <c r="E46" s="1175" t="s">
        <v>36</v>
      </c>
      <c r="F46" s="1175"/>
      <c r="G46" s="1175"/>
      <c r="H46" s="1176"/>
      <c r="I46" s="345" t="s">
        <v>509</v>
      </c>
      <c r="J46" s="346" t="s">
        <v>509</v>
      </c>
      <c r="K46" s="346" t="s">
        <v>509</v>
      </c>
      <c r="L46" s="346" t="s">
        <v>509</v>
      </c>
      <c r="M46" s="347" t="s">
        <v>509</v>
      </c>
    </row>
    <row r="47" spans="2:13" ht="27.75" customHeight="1" x14ac:dyDescent="0.2">
      <c r="B47" s="1171"/>
      <c r="C47" s="1172"/>
      <c r="D47" s="106"/>
      <c r="E47" s="1185" t="s">
        <v>37</v>
      </c>
      <c r="F47" s="1186"/>
      <c r="G47" s="1186"/>
      <c r="H47" s="1187"/>
      <c r="I47" s="345" t="s">
        <v>509</v>
      </c>
      <c r="J47" s="346" t="s">
        <v>509</v>
      </c>
      <c r="K47" s="346" t="s">
        <v>509</v>
      </c>
      <c r="L47" s="346" t="s">
        <v>509</v>
      </c>
      <c r="M47" s="347" t="s">
        <v>509</v>
      </c>
    </row>
    <row r="48" spans="2:13" ht="27.75" customHeight="1" x14ac:dyDescent="0.2">
      <c r="B48" s="1171"/>
      <c r="C48" s="1172"/>
      <c r="D48" s="104"/>
      <c r="E48" s="1175" t="s">
        <v>38</v>
      </c>
      <c r="F48" s="1175"/>
      <c r="G48" s="1175"/>
      <c r="H48" s="1176"/>
      <c r="I48" s="345" t="s">
        <v>509</v>
      </c>
      <c r="J48" s="346" t="s">
        <v>509</v>
      </c>
      <c r="K48" s="346" t="s">
        <v>509</v>
      </c>
      <c r="L48" s="346" t="s">
        <v>509</v>
      </c>
      <c r="M48" s="347" t="s">
        <v>509</v>
      </c>
    </row>
    <row r="49" spans="2:13" ht="27.75" customHeight="1" x14ac:dyDescent="0.2">
      <c r="B49" s="1173"/>
      <c r="C49" s="1174"/>
      <c r="D49" s="104"/>
      <c r="E49" s="1175" t="s">
        <v>39</v>
      </c>
      <c r="F49" s="1175"/>
      <c r="G49" s="1175"/>
      <c r="H49" s="1176"/>
      <c r="I49" s="345" t="s">
        <v>509</v>
      </c>
      <c r="J49" s="346" t="s">
        <v>509</v>
      </c>
      <c r="K49" s="346" t="s">
        <v>509</v>
      </c>
      <c r="L49" s="346" t="s">
        <v>509</v>
      </c>
      <c r="M49" s="347" t="s">
        <v>509</v>
      </c>
    </row>
    <row r="50" spans="2:13" ht="27.75" customHeight="1" x14ac:dyDescent="0.2">
      <c r="B50" s="1169" t="s">
        <v>40</v>
      </c>
      <c r="C50" s="1170"/>
      <c r="D50" s="107"/>
      <c r="E50" s="1175" t="s">
        <v>41</v>
      </c>
      <c r="F50" s="1175"/>
      <c r="G50" s="1175"/>
      <c r="H50" s="1176"/>
      <c r="I50" s="345">
        <v>40030</v>
      </c>
      <c r="J50" s="346">
        <v>44380</v>
      </c>
      <c r="K50" s="346">
        <v>52554</v>
      </c>
      <c r="L50" s="346">
        <v>58265</v>
      </c>
      <c r="M50" s="347">
        <v>65484</v>
      </c>
    </row>
    <row r="51" spans="2:13" ht="27.75" customHeight="1" x14ac:dyDescent="0.2">
      <c r="B51" s="1171"/>
      <c r="C51" s="1172"/>
      <c r="D51" s="104"/>
      <c r="E51" s="1175" t="s">
        <v>42</v>
      </c>
      <c r="F51" s="1175"/>
      <c r="G51" s="1175"/>
      <c r="H51" s="1176"/>
      <c r="I51" s="345">
        <v>7344</v>
      </c>
      <c r="J51" s="346">
        <v>7308</v>
      </c>
      <c r="K51" s="346">
        <v>7605</v>
      </c>
      <c r="L51" s="346">
        <v>8162</v>
      </c>
      <c r="M51" s="347">
        <v>8445</v>
      </c>
    </row>
    <row r="52" spans="2:13" ht="27.75" customHeight="1" x14ac:dyDescent="0.2">
      <c r="B52" s="1173"/>
      <c r="C52" s="1174"/>
      <c r="D52" s="104"/>
      <c r="E52" s="1175" t="s">
        <v>43</v>
      </c>
      <c r="F52" s="1175"/>
      <c r="G52" s="1175"/>
      <c r="H52" s="1176"/>
      <c r="I52" s="345">
        <v>65508</v>
      </c>
      <c r="J52" s="346">
        <v>64878</v>
      </c>
      <c r="K52" s="346">
        <v>62500</v>
      </c>
      <c r="L52" s="346">
        <v>59365</v>
      </c>
      <c r="M52" s="347">
        <v>56144</v>
      </c>
    </row>
    <row r="53" spans="2:13" ht="27.75" customHeight="1" thickBot="1" x14ac:dyDescent="0.25">
      <c r="B53" s="1177" t="s">
        <v>19</v>
      </c>
      <c r="C53" s="1178"/>
      <c r="D53" s="108"/>
      <c r="E53" s="1179" t="s">
        <v>44</v>
      </c>
      <c r="F53" s="1179"/>
      <c r="G53" s="1179"/>
      <c r="H53" s="1180"/>
      <c r="I53" s="348">
        <v>-17185</v>
      </c>
      <c r="J53" s="349">
        <v>-21451</v>
      </c>
      <c r="K53" s="349">
        <v>-27739</v>
      </c>
      <c r="L53" s="349">
        <v>-33220</v>
      </c>
      <c r="M53" s="350">
        <v>-39866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PZUxPxLS3402IGRg/Eq1ka3V8B8WB/9mu4jLf/Scg0m/dcXHc0Y6SzSJJqyY3NdRYxOhRYrkNVZNv3cSMV88zw==" saltValue="BFKhj0IPDqQZWdBzNc5/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8"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535</v>
      </c>
      <c r="G54" s="117" t="s">
        <v>536</v>
      </c>
      <c r="H54" s="118" t="s">
        <v>537</v>
      </c>
    </row>
    <row r="55" spans="2:8" ht="52.5" customHeight="1" x14ac:dyDescent="0.2">
      <c r="B55" s="119"/>
      <c r="C55" s="1196" t="s">
        <v>46</v>
      </c>
      <c r="D55" s="1196"/>
      <c r="E55" s="1197"/>
      <c r="F55" s="120">
        <v>4398</v>
      </c>
      <c r="G55" s="120">
        <v>5204</v>
      </c>
      <c r="H55" s="121">
        <v>6721</v>
      </c>
    </row>
    <row r="56" spans="2:8" ht="52.5" customHeight="1" x14ac:dyDescent="0.2">
      <c r="B56" s="122"/>
      <c r="C56" s="1198" t="s">
        <v>47</v>
      </c>
      <c r="D56" s="1198"/>
      <c r="E56" s="1199"/>
      <c r="F56" s="123">
        <v>6858</v>
      </c>
      <c r="G56" s="123">
        <v>6857</v>
      </c>
      <c r="H56" s="124">
        <v>7042</v>
      </c>
    </row>
    <row r="57" spans="2:8" ht="53.25" customHeight="1" x14ac:dyDescent="0.2">
      <c r="B57" s="122"/>
      <c r="C57" s="1200" t="s">
        <v>48</v>
      </c>
      <c r="D57" s="1200"/>
      <c r="E57" s="1201"/>
      <c r="F57" s="125">
        <v>40184</v>
      </c>
      <c r="G57" s="125">
        <v>44125</v>
      </c>
      <c r="H57" s="126">
        <v>44864</v>
      </c>
    </row>
    <row r="58" spans="2:8" ht="45.75" customHeight="1" x14ac:dyDescent="0.2">
      <c r="B58" s="127"/>
      <c r="C58" s="1188" t="s">
        <v>560</v>
      </c>
      <c r="D58" s="1189"/>
      <c r="E58" s="1190"/>
      <c r="F58" s="128">
        <v>14602</v>
      </c>
      <c r="G58" s="128">
        <v>19579</v>
      </c>
      <c r="H58" s="129">
        <v>19382</v>
      </c>
    </row>
    <row r="59" spans="2:8" ht="45.75" customHeight="1" x14ac:dyDescent="0.2">
      <c r="B59" s="127"/>
      <c r="C59" s="1188" t="s">
        <v>561</v>
      </c>
      <c r="D59" s="1189"/>
      <c r="E59" s="1190"/>
      <c r="F59" s="128">
        <v>8302</v>
      </c>
      <c r="G59" s="128">
        <v>8600</v>
      </c>
      <c r="H59" s="129">
        <v>9101</v>
      </c>
    </row>
    <row r="60" spans="2:8" ht="45.75" customHeight="1" x14ac:dyDescent="0.2">
      <c r="B60" s="127"/>
      <c r="C60" s="1188" t="s">
        <v>562</v>
      </c>
      <c r="D60" s="1189"/>
      <c r="E60" s="1190"/>
      <c r="F60" s="128">
        <v>6843</v>
      </c>
      <c r="G60" s="128">
        <v>6722</v>
      </c>
      <c r="H60" s="129">
        <v>7287</v>
      </c>
    </row>
    <row r="61" spans="2:8" ht="45.75" customHeight="1" x14ac:dyDescent="0.2">
      <c r="B61" s="127"/>
      <c r="C61" s="1188" t="s">
        <v>563</v>
      </c>
      <c r="D61" s="1189"/>
      <c r="E61" s="1190"/>
      <c r="F61" s="128">
        <v>4182</v>
      </c>
      <c r="G61" s="128">
        <v>4155</v>
      </c>
      <c r="H61" s="129">
        <v>4101</v>
      </c>
    </row>
    <row r="62" spans="2:8" ht="45.75" customHeight="1" thickBot="1" x14ac:dyDescent="0.25">
      <c r="B62" s="130"/>
      <c r="C62" s="1191" t="s">
        <v>564</v>
      </c>
      <c r="D62" s="1192"/>
      <c r="E62" s="1193"/>
      <c r="F62" s="131">
        <v>1546</v>
      </c>
      <c r="G62" s="131">
        <v>1542</v>
      </c>
      <c r="H62" s="132">
        <v>1543</v>
      </c>
    </row>
    <row r="63" spans="2:8" ht="52.5" customHeight="1" thickBot="1" x14ac:dyDescent="0.25">
      <c r="B63" s="133"/>
      <c r="C63" s="1194" t="s">
        <v>49</v>
      </c>
      <c r="D63" s="1194"/>
      <c r="E63" s="1195"/>
      <c r="F63" s="134">
        <v>51440</v>
      </c>
      <c r="G63" s="134">
        <v>56186</v>
      </c>
      <c r="H63" s="135">
        <v>58626</v>
      </c>
    </row>
    <row r="64" spans="2:8" ht="13.2" x14ac:dyDescent="0.2"/>
  </sheetData>
  <sheetProtection algorithmName="SHA-512" hashValue="HZEwRMPGrw6gfVziCH6dw8p6+Al3G7Ir/KHSHl0BtsZmDqtea0fl3MCw4fD6z7bp5dl8WioGjxAah3DorQSXKA==" saltValue="IH4BBVRpHx4IQkzpLV37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532</v>
      </c>
      <c r="G2" s="149"/>
      <c r="H2" s="150"/>
    </row>
    <row r="3" spans="1:8" x14ac:dyDescent="0.2">
      <c r="A3" s="146" t="s">
        <v>525</v>
      </c>
      <c r="B3" s="151"/>
      <c r="C3" s="152"/>
      <c r="D3" s="153">
        <v>82685</v>
      </c>
      <c r="E3" s="154"/>
      <c r="F3" s="155">
        <v>51043</v>
      </c>
      <c r="G3" s="156"/>
      <c r="H3" s="157"/>
    </row>
    <row r="4" spans="1:8" x14ac:dyDescent="0.2">
      <c r="A4" s="158"/>
      <c r="B4" s="159"/>
      <c r="C4" s="160"/>
      <c r="D4" s="161">
        <v>32900</v>
      </c>
      <c r="E4" s="162"/>
      <c r="F4" s="163">
        <v>23378</v>
      </c>
      <c r="G4" s="164"/>
      <c r="H4" s="165"/>
    </row>
    <row r="5" spans="1:8" x14ac:dyDescent="0.2">
      <c r="A5" s="146" t="s">
        <v>527</v>
      </c>
      <c r="B5" s="151"/>
      <c r="C5" s="152"/>
      <c r="D5" s="153">
        <v>74622</v>
      </c>
      <c r="E5" s="154"/>
      <c r="F5" s="155">
        <v>42898</v>
      </c>
      <c r="G5" s="156"/>
      <c r="H5" s="157"/>
    </row>
    <row r="6" spans="1:8" x14ac:dyDescent="0.2">
      <c r="A6" s="158"/>
      <c r="B6" s="159"/>
      <c r="C6" s="160"/>
      <c r="D6" s="161">
        <v>29668</v>
      </c>
      <c r="E6" s="162"/>
      <c r="F6" s="163">
        <v>21022</v>
      </c>
      <c r="G6" s="164"/>
      <c r="H6" s="165"/>
    </row>
    <row r="7" spans="1:8" x14ac:dyDescent="0.2">
      <c r="A7" s="146" t="s">
        <v>528</v>
      </c>
      <c r="B7" s="151"/>
      <c r="C7" s="152"/>
      <c r="D7" s="153">
        <v>76444</v>
      </c>
      <c r="E7" s="154"/>
      <c r="F7" s="155">
        <v>57604</v>
      </c>
      <c r="G7" s="156"/>
      <c r="H7" s="157"/>
    </row>
    <row r="8" spans="1:8" x14ac:dyDescent="0.2">
      <c r="A8" s="158"/>
      <c r="B8" s="159"/>
      <c r="C8" s="160"/>
      <c r="D8" s="161">
        <v>30373</v>
      </c>
      <c r="E8" s="162"/>
      <c r="F8" s="163">
        <v>25635</v>
      </c>
      <c r="G8" s="164"/>
      <c r="H8" s="165"/>
    </row>
    <row r="9" spans="1:8" x14ac:dyDescent="0.2">
      <c r="A9" s="146" t="s">
        <v>529</v>
      </c>
      <c r="B9" s="151"/>
      <c r="C9" s="152"/>
      <c r="D9" s="153">
        <v>99137</v>
      </c>
      <c r="E9" s="154"/>
      <c r="F9" s="155">
        <v>58103</v>
      </c>
      <c r="G9" s="156"/>
      <c r="H9" s="157"/>
    </row>
    <row r="10" spans="1:8" x14ac:dyDescent="0.2">
      <c r="A10" s="158"/>
      <c r="B10" s="159"/>
      <c r="C10" s="160"/>
      <c r="D10" s="161">
        <v>36431</v>
      </c>
      <c r="E10" s="162"/>
      <c r="F10" s="163">
        <v>25241</v>
      </c>
      <c r="G10" s="164"/>
      <c r="H10" s="165"/>
    </row>
    <row r="11" spans="1:8" x14ac:dyDescent="0.2">
      <c r="A11" s="146" t="s">
        <v>530</v>
      </c>
      <c r="B11" s="151"/>
      <c r="C11" s="152"/>
      <c r="D11" s="153">
        <v>85397</v>
      </c>
      <c r="E11" s="154"/>
      <c r="F11" s="155">
        <v>56415</v>
      </c>
      <c r="G11" s="156"/>
      <c r="H11" s="157"/>
    </row>
    <row r="12" spans="1:8" x14ac:dyDescent="0.2">
      <c r="A12" s="158"/>
      <c r="B12" s="159"/>
      <c r="C12" s="166"/>
      <c r="D12" s="161">
        <v>27304</v>
      </c>
      <c r="E12" s="162"/>
      <c r="F12" s="163">
        <v>22190</v>
      </c>
      <c r="G12" s="164"/>
      <c r="H12" s="165"/>
    </row>
    <row r="13" spans="1:8" x14ac:dyDescent="0.2">
      <c r="A13" s="146"/>
      <c r="B13" s="151"/>
      <c r="C13" s="152"/>
      <c r="D13" s="153">
        <v>83657</v>
      </c>
      <c r="E13" s="154"/>
      <c r="F13" s="155">
        <v>53213</v>
      </c>
      <c r="G13" s="167"/>
      <c r="H13" s="157"/>
    </row>
    <row r="14" spans="1:8" x14ac:dyDescent="0.2">
      <c r="A14" s="158"/>
      <c r="B14" s="159"/>
      <c r="C14" s="160"/>
      <c r="D14" s="161">
        <v>31335</v>
      </c>
      <c r="E14" s="162"/>
      <c r="F14" s="163">
        <v>23493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3.48</v>
      </c>
      <c r="C19" s="168">
        <f>ROUND(VALUE(SUBSTITUTE(実質収支比率等に係る経年分析!G$48,"▲","-")),2)</f>
        <v>3.55</v>
      </c>
      <c r="D19" s="168">
        <f>ROUND(VALUE(SUBSTITUTE(実質収支比率等に係る経年分析!H$48,"▲","-")),2)</f>
        <v>3.53</v>
      </c>
      <c r="E19" s="168">
        <f>ROUND(VALUE(SUBSTITUTE(実質収支比率等に係る経年分析!I$48,"▲","-")),2)</f>
        <v>3.66</v>
      </c>
      <c r="F19" s="168">
        <f>ROUND(VALUE(SUBSTITUTE(実質収支比率等に係る経年分析!J$48,"▲","-")),2)</f>
        <v>3.67</v>
      </c>
    </row>
    <row r="20" spans="1:11" x14ac:dyDescent="0.2">
      <c r="A20" s="168" t="s">
        <v>53</v>
      </c>
      <c r="B20" s="168">
        <f>ROUND(VALUE(SUBSTITUTE(実質収支比率等に係る経年分析!F$47,"▲","-")),2)</f>
        <v>9.18</v>
      </c>
      <c r="C20" s="168">
        <f>ROUND(VALUE(SUBSTITUTE(実質収支比率等に係る経年分析!G$47,"▲","-")),2)</f>
        <v>9.14</v>
      </c>
      <c r="D20" s="168">
        <f>ROUND(VALUE(SUBSTITUTE(実質収支比率等に係る経年分析!H$47,"▲","-")),2)</f>
        <v>10.38</v>
      </c>
      <c r="E20" s="168">
        <f>ROUND(VALUE(SUBSTITUTE(実質収支比率等に係る経年分析!I$47,"▲","-")),2)</f>
        <v>12.51</v>
      </c>
      <c r="F20" s="168">
        <f>ROUND(VALUE(SUBSTITUTE(実質収支比率等に係る経年分析!J$47,"▲","-")),2)</f>
        <v>15.95</v>
      </c>
    </row>
    <row r="21" spans="1:11" x14ac:dyDescent="0.2">
      <c r="A21" s="168" t="s">
        <v>54</v>
      </c>
      <c r="B21" s="168">
        <f>IF(ISNUMBER(VALUE(SUBSTITUTE(実質収支比率等に係る経年分析!F$49,"▲","-"))),ROUND(VALUE(SUBSTITUTE(実質収支比率等に係る経年分析!F$49,"▲","-")),2),NA())</f>
        <v>2.63</v>
      </c>
      <c r="C21" s="168">
        <f>IF(ISNUMBER(VALUE(SUBSTITUTE(実質収支比率等に係る経年分析!G$49,"▲","-"))),ROUND(VALUE(SUBSTITUTE(実質収支比率等に係る経年分析!G$49,"▲","-")),2),NA())</f>
        <v>0.09</v>
      </c>
      <c r="D21" s="168">
        <f>IF(ISNUMBER(VALUE(SUBSTITUTE(実質収支比率等に係る経年分析!H$49,"▲","-"))),ROUND(VALUE(SUBSTITUTE(実質収支比率等に係る経年分析!H$49,"▲","-")),2),NA())</f>
        <v>1.52</v>
      </c>
      <c r="E21" s="168">
        <f>IF(ISNUMBER(VALUE(SUBSTITUTE(実質収支比率等に係る経年分析!I$49,"▲","-"))),ROUND(VALUE(SUBSTITUTE(実質収支比率等に係る経年分析!I$49,"▲","-")),2),NA())</f>
        <v>2</v>
      </c>
      <c r="F21" s="168">
        <f>IF(ISNUMBER(VALUE(SUBSTITUTE(実質収支比率等に係る経年分析!J$49,"▲","-"))),ROUND(VALUE(SUBSTITUTE(実質収支比率等に係る経年分析!J$49,"▲","-")),2),NA())</f>
        <v>3.66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0.33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0.97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0.49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都城市後期高齢者医療特別会計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都城市御池簡易水道事業会計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2">
      <c r="A31" s="169" t="str">
        <f>IF(連結実質赤字比率に係る赤字・黒字の構成分析!C$39="",NA(),連結実質赤字比率に係る赤字・黒字の構成分析!C$39)</f>
        <v>都城市農業集落排水事業会計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0.14000000000000001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0.21</v>
      </c>
    </row>
    <row r="32" spans="1:11" x14ac:dyDescent="0.2">
      <c r="A32" s="169" t="str">
        <f>IF(連結実質赤字比率に係る赤字・黒字の構成分析!C$38="",NA(),連結実質赤字比率に係る赤字・黒字の構成分析!C$38)</f>
        <v>都城市介護保険特別会計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1.26</v>
      </c>
    </row>
    <row r="33" spans="1:16" x14ac:dyDescent="0.2">
      <c r="A33" s="169" t="str">
        <f>IF(連結実質赤字比率に係る赤字・黒字の構成分析!C$37="",NA(),連結実質赤字比率に係る赤字・黒字の構成分析!C$37)</f>
        <v>都城市公共下水道事業会計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0.56999999999999995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1.29</v>
      </c>
    </row>
    <row r="34" spans="1:16" x14ac:dyDescent="0.2">
      <c r="A34" s="169" t="str">
        <f>IF(連結実質赤字比率に係る赤字・黒字の構成分析!C$36="",NA(),連結実質赤字比率に係る赤字・黒字の構成分析!C$36)</f>
        <v>都城市簡易水道事業会計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3.47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3.54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3.52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3.65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3.66</v>
      </c>
    </row>
    <row r="36" spans="1:16" x14ac:dyDescent="0.2">
      <c r="A36" s="169" t="str">
        <f>IF(連結実質赤字比率に係る赤字・黒字の構成分析!C$34="",NA(),連結実質赤字比率に係る赤字・黒字の構成分析!C$34)</f>
        <v>都城市水道事業会計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6.66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7.45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7.24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7145</v>
      </c>
      <c r="E42" s="170"/>
      <c r="F42" s="170"/>
      <c r="G42" s="170">
        <f>'実質公債費比率（分子）の構造'!L$52</f>
        <v>7001</v>
      </c>
      <c r="H42" s="170"/>
      <c r="I42" s="170"/>
      <c r="J42" s="170">
        <f>'実質公債費比率（分子）の構造'!M$52</f>
        <v>6656</v>
      </c>
      <c r="K42" s="170"/>
      <c r="L42" s="170"/>
      <c r="M42" s="170">
        <f>'実質公債費比率（分子）の構造'!N$52</f>
        <v>6386</v>
      </c>
      <c r="N42" s="170"/>
      <c r="O42" s="170"/>
      <c r="P42" s="170">
        <f>'実質公債費比率（分子）の構造'!O$52</f>
        <v>6129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1260</v>
      </c>
      <c r="C46" s="170"/>
      <c r="D46" s="170"/>
      <c r="E46" s="170">
        <f>'実質公債費比率（分子）の構造'!L$48</f>
        <v>1136</v>
      </c>
      <c r="F46" s="170"/>
      <c r="G46" s="170"/>
      <c r="H46" s="170">
        <f>'実質公債費比率（分子）の構造'!M$48</f>
        <v>1138</v>
      </c>
      <c r="I46" s="170"/>
      <c r="J46" s="170"/>
      <c r="K46" s="170">
        <f>'実質公債費比率（分子）の構造'!N$48</f>
        <v>1152</v>
      </c>
      <c r="L46" s="170"/>
      <c r="M46" s="170"/>
      <c r="N46" s="170">
        <f>'実質公債費比率（分子）の構造'!O$48</f>
        <v>1157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7696</v>
      </c>
      <c r="C49" s="170"/>
      <c r="D49" s="170"/>
      <c r="E49" s="170">
        <f>'実質公債費比率（分子）の構造'!L$45</f>
        <v>7372</v>
      </c>
      <c r="F49" s="170"/>
      <c r="G49" s="170"/>
      <c r="H49" s="170">
        <f>'実質公債費比率（分子）の構造'!M$45</f>
        <v>7324</v>
      </c>
      <c r="I49" s="170"/>
      <c r="J49" s="170"/>
      <c r="K49" s="170">
        <f>'実質公債費比率（分子）の構造'!N$45</f>
        <v>7285</v>
      </c>
      <c r="L49" s="170"/>
      <c r="M49" s="170"/>
      <c r="N49" s="170">
        <f>'実質公債費比率（分子）の構造'!O$45</f>
        <v>7393</v>
      </c>
      <c r="O49" s="170"/>
      <c r="P49" s="170"/>
    </row>
    <row r="50" spans="1:16" x14ac:dyDescent="0.2">
      <c r="A50" s="170" t="s">
        <v>67</v>
      </c>
      <c r="B50" s="170" t="e">
        <f>NA()</f>
        <v>#N/A</v>
      </c>
      <c r="C50" s="170">
        <f>IF(ISNUMBER('実質公債費比率（分子）の構造'!K$53),'実質公債費比率（分子）の構造'!K$53,NA())</f>
        <v>1812</v>
      </c>
      <c r="D50" s="170" t="e">
        <f>NA()</f>
        <v>#N/A</v>
      </c>
      <c r="E50" s="170" t="e">
        <f>NA()</f>
        <v>#N/A</v>
      </c>
      <c r="F50" s="170">
        <f>IF(ISNUMBER('実質公債費比率（分子）の構造'!L$53),'実質公債費比率（分子）の構造'!L$53,NA())</f>
        <v>1507</v>
      </c>
      <c r="G50" s="170" t="e">
        <f>NA()</f>
        <v>#N/A</v>
      </c>
      <c r="H50" s="170" t="e">
        <f>NA()</f>
        <v>#N/A</v>
      </c>
      <c r="I50" s="170">
        <f>IF(ISNUMBER('実質公債費比率（分子）の構造'!M$53),'実質公債費比率（分子）の構造'!M$53,NA())</f>
        <v>1806</v>
      </c>
      <c r="J50" s="170" t="e">
        <f>NA()</f>
        <v>#N/A</v>
      </c>
      <c r="K50" s="170" t="e">
        <f>NA()</f>
        <v>#N/A</v>
      </c>
      <c r="L50" s="170">
        <f>IF(ISNUMBER('実質公債費比率（分子）の構造'!N$53),'実質公債費比率（分子）の構造'!N$53,NA())</f>
        <v>2051</v>
      </c>
      <c r="M50" s="170" t="e">
        <f>NA()</f>
        <v>#N/A</v>
      </c>
      <c r="N50" s="170" t="e">
        <f>NA()</f>
        <v>#N/A</v>
      </c>
      <c r="O50" s="170">
        <f>IF(ISNUMBER('実質公債費比率（分子）の構造'!O$53),'実質公債費比率（分子）の構造'!O$53,NA())</f>
        <v>2421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65508</v>
      </c>
      <c r="E56" s="169"/>
      <c r="F56" s="169"/>
      <c r="G56" s="169">
        <f>'将来負担比率（分子）の構造'!J$52</f>
        <v>64878</v>
      </c>
      <c r="H56" s="169"/>
      <c r="I56" s="169"/>
      <c r="J56" s="169">
        <f>'将来負担比率（分子）の構造'!K$52</f>
        <v>62500</v>
      </c>
      <c r="K56" s="169"/>
      <c r="L56" s="169"/>
      <c r="M56" s="169">
        <f>'将来負担比率（分子）の構造'!L$52</f>
        <v>59365</v>
      </c>
      <c r="N56" s="169"/>
      <c r="O56" s="169"/>
      <c r="P56" s="169">
        <f>'将来負担比率（分子）の構造'!M$52</f>
        <v>56144</v>
      </c>
    </row>
    <row r="57" spans="1:16" x14ac:dyDescent="0.2">
      <c r="A57" s="169" t="s">
        <v>42</v>
      </c>
      <c r="B57" s="169"/>
      <c r="C57" s="169"/>
      <c r="D57" s="169">
        <f>'将来負担比率（分子）の構造'!I$51</f>
        <v>7344</v>
      </c>
      <c r="E57" s="169"/>
      <c r="F57" s="169"/>
      <c r="G57" s="169">
        <f>'将来負担比率（分子）の構造'!J$51</f>
        <v>7308</v>
      </c>
      <c r="H57" s="169"/>
      <c r="I57" s="169"/>
      <c r="J57" s="169">
        <f>'将来負担比率（分子）の構造'!K$51</f>
        <v>7605</v>
      </c>
      <c r="K57" s="169"/>
      <c r="L57" s="169"/>
      <c r="M57" s="169">
        <f>'将来負担比率（分子）の構造'!L$51</f>
        <v>8162</v>
      </c>
      <c r="N57" s="169"/>
      <c r="O57" s="169"/>
      <c r="P57" s="169">
        <f>'将来負担比率（分子）の構造'!M$51</f>
        <v>8445</v>
      </c>
    </row>
    <row r="58" spans="1:16" x14ac:dyDescent="0.2">
      <c r="A58" s="169" t="s">
        <v>41</v>
      </c>
      <c r="B58" s="169"/>
      <c r="C58" s="169"/>
      <c r="D58" s="169">
        <f>'将来負担比率（分子）の構造'!I$50</f>
        <v>40030</v>
      </c>
      <c r="E58" s="169"/>
      <c r="F58" s="169"/>
      <c r="G58" s="169">
        <f>'将来負担比率（分子）の構造'!J$50</f>
        <v>44380</v>
      </c>
      <c r="H58" s="169"/>
      <c r="I58" s="169"/>
      <c r="J58" s="169">
        <f>'将来負担比率（分子）の構造'!K$50</f>
        <v>52554</v>
      </c>
      <c r="K58" s="169"/>
      <c r="L58" s="169"/>
      <c r="M58" s="169">
        <f>'将来負担比率（分子）の構造'!L$50</f>
        <v>58265</v>
      </c>
      <c r="N58" s="169"/>
      <c r="O58" s="169"/>
      <c r="P58" s="169">
        <f>'将来負担比率（分子）の構造'!M$50</f>
        <v>65484</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10421</v>
      </c>
      <c r="C62" s="169"/>
      <c r="D62" s="169"/>
      <c r="E62" s="169">
        <f>'将来負担比率（分子）の構造'!J$45</f>
        <v>10328</v>
      </c>
      <c r="F62" s="169"/>
      <c r="G62" s="169"/>
      <c r="H62" s="169">
        <f>'将来負担比率（分子）の構造'!K$45</f>
        <v>10021</v>
      </c>
      <c r="I62" s="169"/>
      <c r="J62" s="169"/>
      <c r="K62" s="169">
        <f>'将来負担比率（分子）の構造'!L$45</f>
        <v>9737</v>
      </c>
      <c r="L62" s="169"/>
      <c r="M62" s="169"/>
      <c r="N62" s="169">
        <f>'将来負担比率（分子）の構造'!M$45</f>
        <v>10223</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13941</v>
      </c>
      <c r="C64" s="169"/>
      <c r="D64" s="169"/>
      <c r="E64" s="169">
        <f>'将来負担比率（分子）の構造'!J$43</f>
        <v>14285</v>
      </c>
      <c r="F64" s="169"/>
      <c r="G64" s="169"/>
      <c r="H64" s="169">
        <f>'将来負担比率（分子）の構造'!K$43</f>
        <v>15551</v>
      </c>
      <c r="I64" s="169"/>
      <c r="J64" s="169"/>
      <c r="K64" s="169">
        <f>'将来負担比率（分子）の構造'!L$43</f>
        <v>14555</v>
      </c>
      <c r="L64" s="169"/>
      <c r="M64" s="169"/>
      <c r="N64" s="169">
        <f>'将来負担比率（分子）の構造'!M$43</f>
        <v>15005</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71334</v>
      </c>
      <c r="C66" s="169"/>
      <c r="D66" s="169"/>
      <c r="E66" s="169">
        <f>'将来負担比率（分子）の構造'!J$41</f>
        <v>70501</v>
      </c>
      <c r="F66" s="169"/>
      <c r="G66" s="169"/>
      <c r="H66" s="169">
        <f>'将来負担比率（分子）の構造'!K$41</f>
        <v>69348</v>
      </c>
      <c r="I66" s="169"/>
      <c r="J66" s="169"/>
      <c r="K66" s="169">
        <f>'将来負担比率（分子）の構造'!L$41</f>
        <v>68279</v>
      </c>
      <c r="L66" s="169"/>
      <c r="M66" s="169"/>
      <c r="N66" s="169">
        <f>'将来負担比率（分子）の構造'!M$41</f>
        <v>64978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4398</v>
      </c>
      <c r="C72" s="173">
        <f>基金残高に係る経年分析!G55</f>
        <v>5204</v>
      </c>
      <c r="D72" s="173">
        <f>基金残高に係る経年分析!H55</f>
        <v>6721</v>
      </c>
    </row>
    <row r="73" spans="1:16" x14ac:dyDescent="0.2">
      <c r="A73" s="172" t="s">
        <v>74</v>
      </c>
      <c r="B73" s="173">
        <f>基金残高に係る経年分析!F56</f>
        <v>6858</v>
      </c>
      <c r="C73" s="173">
        <f>基金残高に係る経年分析!G56</f>
        <v>6857</v>
      </c>
      <c r="D73" s="173">
        <f>基金残高に係る経年分析!H56</f>
        <v>7042</v>
      </c>
    </row>
    <row r="74" spans="1:16" x14ac:dyDescent="0.2">
      <c r="A74" s="172" t="s">
        <v>75</v>
      </c>
      <c r="B74" s="173">
        <f>基金残高に係る経年分析!F57</f>
        <v>40184</v>
      </c>
      <c r="C74" s="173">
        <f>基金残高に係る経年分析!G57</f>
        <v>44125</v>
      </c>
      <c r="D74" s="173">
        <f>基金残高に係る経年分析!H57</f>
        <v>44864</v>
      </c>
    </row>
  </sheetData>
  <sheetProtection algorithmName="SHA-512" hashValue="xufLUzcnqxFzJzCdyXT3r5+9KINHSoabkRGQRgm9PDTJZ+XFabJaJAyQfyCD3SGA6C3CRLw/oH0EYTkdfZ6DgQ==" saltValue="hpNuFYIyGO4ooHURCqe/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2025-03-13T06:58:06Z</cp:lastPrinted>
  <dcterms:created xsi:type="dcterms:W3CDTF">2025-02-19T05:25:59Z</dcterms:created>
  <dcterms:modified xsi:type="dcterms:W3CDTF">2025-03-14T06:34:34Z</dcterms:modified>
  <cp:category/>
</cp:coreProperties>
</file>