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04日南市☑\"/>
    </mc:Choice>
  </mc:AlternateContent>
  <xr:revisionPtr revIDLastSave="0" documentId="13_ncr:1_{D4D93017-DAB9-49AA-8F6F-E4B1C3BABCB5}"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U39" i="10"/>
  <c r="C39" i="10"/>
  <c r="CO38" i="10"/>
  <c r="BE38" i="10"/>
  <c r="U38" i="10"/>
  <c r="C38" i="10"/>
  <c r="BE37" i="10"/>
  <c r="U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 r="AM38" i="10" s="1"/>
  <c r="AM39" i="10" s="1"/>
  <c r="BE34" i="10" l="1"/>
  <c r="CO34" i="10" l="1"/>
  <c r="CO35" i="10" s="1"/>
  <c r="CO36" i="10" s="1"/>
  <c r="CO37" i="10" s="1"/>
  <c r="BW34" i="10"/>
  <c r="BW35" i="10" s="1"/>
  <c r="BW36" i="10" s="1"/>
  <c r="BW37" i="10" s="1"/>
  <c r="BW38" i="10" s="1"/>
  <c r="BW39" i="10" s="1"/>
</calcChain>
</file>

<file path=xl/sharedStrings.xml><?xml version="1.0" encoding="utf-8"?>
<sst xmlns="http://schemas.openxmlformats.org/spreadsheetml/2006/main" count="1094" uniqueCount="569">
  <si>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</si>
  <si>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</si>
  <si>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</si>
  <si>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</si>
  <si>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</si>
  <si>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</si>
  <si>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</si>
  <si>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</si>
  <si>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</si>
  <si>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</si>
  <si>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</si>
  <si>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</si>
  <si>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</si>
  <si>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</si>
  <si>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</si>
  <si>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</si>
  <si>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</si>
  <si>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</si>
  <si>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</si>
  <si>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</si>
  <si>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</si>
  <si>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</si>
  <si>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</si>
  <si>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</si>
  <si>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</si>
  <si>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</si>
  <si>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</si>
  <si>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</si>
  <si>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</si>
  <si>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</si>
  <si>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</si>
  <si>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</si>
  <si>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</si>
  <si>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</si>
  <si>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</si>
  <si>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</si>
  <si>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</si>
  <si>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</si>
  <si>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</si>
  <si>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</si>
  <si>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</si>
  <si>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</si>
  <si>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</si>
  <si>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</si>
  <si>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</si>
  <si>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</si>
  <si>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</si>
  <si>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</si>
  <si>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</si>
  <si>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</si>
  <si>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</si>
  <si>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</si>
  <si>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</si>
  <si>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</si>
  <si>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</si>
  <si>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</si>
  <si>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</si>
  <si>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</si>
  <si>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</si>
  <si>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</si>
  <si>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</si>
  <si>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</si>
  <si>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</si>
  <si>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</si>
  <si>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</si>
  <si>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</si>
  <si>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</si>
  <si>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</si>
  <si>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</si>
  <si>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</si>
  <si>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</si>
  <si>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</si>
  <si>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</si>
  <si>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</si>
  <si>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</si>
  <si>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</si>
  <si>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</si>
  <si>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</si>
  <si>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</si>
  <si>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</si>
  <si>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</si>
  <si>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</si>
  <si>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</si>
  <si>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</si>
  <si>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</si>
  <si>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</si>
  <si>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</si>
  <si>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</si>
  <si>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</si>
  <si>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</si>
  <si>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</si>
  <si>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</si>
  <si>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</si>
  <si>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</si>
  <si>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</si>
  <si>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</si>
  <si>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</si>
  <si>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</si>
  <si>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</si>
  <si>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</si>
  <si>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</si>
  <si>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</si>
  <si>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</si>
  <si>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</si>
  <si>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</si>
  <si>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</si>
  <si>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</si>
  <si>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</si>
  <si>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</si>
  <si>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</si>
  <si>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</si>
  <si>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</si>
  <si>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</si>
  <si>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</si>
  <si>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</si>
  <si>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</si>
  <si>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</si>
  <si>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</si>
  <si>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</si>
  <si>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</si>
  <si>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</si>
  <si>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</si>
  <si>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</si>
  <si>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</si>
  <si>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</si>
  <si>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</si>
  <si>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</si>
  <si>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</si>
  <si>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</si>
  <si>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</si>
  <si>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</si>
  <si>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</si>
  <si>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</si>
  <si>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</si>
  <si>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</si>
  <si>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</si>
  <si>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</si>
  <si>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</si>
  <si>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</si>
  <si>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</si>
  <si>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</si>
  <si>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</si>
  <si>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</si>
  <si>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</si>
  <si>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</si>
  <si>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</si>
  <si>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</si>
  <si>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</si>
  <si>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</si>
  <si>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</si>
  <si>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</si>
  <si>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</si>
  <si>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</si>
  <si>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</si>
  <si>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</si>
  <si>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</si>
  <si>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</si>
  <si>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</si>
  <si>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</si>
  <si>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</si>
  <si>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</si>
  <si>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</si>
  <si>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</si>
  <si>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</si>
  <si>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</si>
  <si>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</si>
  <si>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</si>
  <si>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</si>
  <si>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</si>
  <si>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</si>
  <si>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</si>
  <si>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</si>
  <si>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</si>
  <si>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</si>
  <si>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</si>
  <si>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</si>
  <si>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</si>
  <si>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</si>
  <si>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</si>
  <si>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</si>
  <si>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</si>
  <si>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</si>
  <si>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</si>
  <si>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</si>
  <si>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</si>
  <si>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</si>
  <si>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</si>
  <si>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</si>
  <si>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</si>
  <si>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</si>
  <si>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</si>
  <si>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</si>
  <si>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</si>
  <si>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</si>
  <si>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</si>
  <si>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</si>
  <si>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</si>
  <si>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</si>
  <si>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</si>
  <si>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</si>
  <si>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</si>
  <si>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</si>
  <si>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</si>
  <si>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宮崎県日南市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</si>
  <si>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</si>
  <si>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</si>
  <si>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</si>
  <si>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</si>
  <si>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</si>
  <si>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</si>
  <si>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</si>
  <si>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</si>
  <si>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</si>
  <si>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</si>
  <si>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</si>
  <si>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</si>
  <si>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</si>
  <si>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</si>
  <si>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</si>
  <si>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</si>
  <si>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</si>
  <si>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</si>
  <si>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</si>
  <si>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</si>
  <si>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</si>
  <si>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</si>
  <si>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</si>
  <si>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</si>
  <si>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</si>
  <si>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</si>
  <si>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</si>
  <si>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</si>
  <si>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</si>
  <si>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</si>
  <si>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</si>
  <si>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</si>
  <si>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</si>
  <si>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</si>
  <si>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</si>
  <si>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</si>
  <si>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</si>
  <si>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</si>
  <si>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</si>
  <si>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</si>
  <si>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</si>
  <si>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</si>
  <si>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</si>
  <si>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</si>
  <si>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</si>
  <si>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</si>
  <si>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</si>
  <si>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</si>
  <si>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</si>
  <si>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</si>
  <si>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</si>
  <si>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</si>
  <si>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</si>
  <si>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</si>
  <si>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</si>
  <si>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</si>
  <si>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</si>
  <si>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</si>
  <si>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</si>
  <si>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</si>
  <si>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</si>
  <si>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</si>
  <si>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</si>
  <si>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</si>
  <si>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</si>
  <si>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</si>
  <si>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</si>
  <si>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</si>
  <si>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</si>
  <si>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</si>
  <si>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</si>
  <si>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</si>
  <si>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</si>
  <si>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</si>
  <si>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</si>
  <si>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</si>
  <si>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</si>
  <si>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</si>
  <si>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</si>
  <si>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</si>
  <si>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</si>
  <si>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</si>
  <si>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</si>
  <si>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</si>
  <si>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</si>
  <si>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</si>
  <si>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</si>
  <si>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</si>
  <si>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</si>
  <si>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</si>
  <si>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</si>
  <si>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</si>
  <si>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</si>
  <si>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</si>
  <si>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</si>
  <si>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</si>
  <si>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</si>
  <si>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</si>
  <si>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</si>
  <si>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</si>
  <si>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</si>
  <si>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</si>
  <si>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</si>
  <si>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</si>
  <si>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</si>
  <si>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</si>
  <si>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</si>
  <si>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</si>
  <si>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</si>
  <si>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</si>
  <si>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</si>
  <si>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</si>
  <si>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</si>
  <si>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</si>
  <si>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</si>
  <si>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</si>
  <si>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</si>
  <si>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</si>
  <si>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</si>
  <si>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</si>
  <si>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</si>
  <si>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</si>
  <si>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</si>
  <si>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</si>
  <si>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</si>
  <si>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</si>
  <si>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</si>
  <si>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</si>
  <si>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</si>
  <si>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</si>
  <si>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</si>
  <si>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</si>
  <si>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</si>
  <si>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</si>
  <si>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</si>
  <si>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</si>
  <si>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</si>
  <si>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</si>
  <si>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</si>
  <si>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</si>
  <si>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</si>
  <si>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</si>
  <si>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</si>
  <si>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</si>
  <si>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</si>
  <si>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</si>
  <si>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</si>
  <si>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</si>
  <si>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</si>
  <si>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</si>
  <si>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宮崎県日南市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</si>
  <si>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</si>
  <si>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</si>
  <si>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</si>
  <si>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</si>
  <si>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</si>
  <si>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</si>
  <si>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</si>
  <si>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</si>
  <si>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</si>
  <si>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</si>
  <si>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</si>
  <si>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</si>
  <si>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</si>
  <si>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</si>
  <si>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</si>
  <si>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</si>
  <si>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</si>
  <si>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</si>
  <si>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</si>
  <si>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</si>
  <si>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</si>
  <si>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</si>
  <si>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</si>
  <si>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</si>
  <si>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</si>
  <si>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</si>
  <si>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</si>
  <si>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</si>
  <si>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</si>
  <si>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</si>
  <si>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</si>
  <si>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</si>
  <si>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</si>
  <si>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</si>
  <si>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日南市介護保険特別会計</t>
    <phoneticPr fontId="5"/>
  </si>
  <si>
    <t>日南市後期高齢者医療特別会計</t>
    <phoneticPr fontId="5"/>
  </si>
  <si>
    <t>日南市水道事業会計</t>
    <phoneticPr fontId="5"/>
  </si>
  <si>
    <t>法適用企業</t>
    <phoneticPr fontId="5"/>
  </si>
  <si>
    <t>日南市公共下水道事業会計</t>
    <phoneticPr fontId="5"/>
  </si>
  <si>
    <t>日南市特定環境保全公共下水道事業会計</t>
    <phoneticPr fontId="5"/>
  </si>
  <si>
    <t>日南市病院事業会計</t>
    <phoneticPr fontId="5"/>
  </si>
  <si>
    <t>日南市漁業集落排水事業会計</t>
    <phoneticPr fontId="5"/>
  </si>
  <si>
    <t>日南市公設合併処理浄化槽事業会計</t>
    <phoneticPr fontId="5"/>
  </si>
  <si>
    <t>日南市簡易水道特別会計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</si>
  <si>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</si>
  <si>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</si>
  <si>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</si>
  <si>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</si>
  <si>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</si>
  <si>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</si>
  <si>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</si>
  <si>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</si>
  <si>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</si>
  <si>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</si>
  <si>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</si>
  <si>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</si>
  <si>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</si>
  <si>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</si>
  <si>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</si>
  <si>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</si>
  <si>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</si>
  <si>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</si>
  <si>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</si>
  <si>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</si>
  <si>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</si>
  <si>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</si>
  <si>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</si>
  <si>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</si>
  <si>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</si>
  <si>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</si>
  <si>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</si>
  <si>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</si>
  <si>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</si>
  <si>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</si>
  <si>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</si>
  <si>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</si>
  <si>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</si>
  <si>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</si>
  <si>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</si>
  <si>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</si>
  <si>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</si>
  <si>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</si>
  <si>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</si>
  <si>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</si>
  <si>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</si>
  <si>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</si>
  <si>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</si>
  <si>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</si>
  <si>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</si>
  <si>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</si>
  <si>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</si>
  <si>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</si>
  <si>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</si>
  <si>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</si>
  <si>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</si>
  <si>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</si>
  <si>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</si>
  <si>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</si>
  <si>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</si>
  <si>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</si>
  <si>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</si>
  <si>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</si>
  <si>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</si>
  <si>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</si>
  <si>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</si>
  <si>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</si>
  <si>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</si>
  <si>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</si>
  <si>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</si>
  <si>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</si>
  <si>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</si>
  <si>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</si>
  <si>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</si>
  <si>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</si>
  <si>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</si>
  <si>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</si>
  <si>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</si>
  <si>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</si>
  <si>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</si>
  <si>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</si>
  <si>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</si>
  <si>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</si>
  <si>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</si>
  <si>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</si>
  <si>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</si>
  <si>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</si>
  <si>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</si>
  <si>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</si>
  <si>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</si>
  <si>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</si>
  <si>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</si>
  <si>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</si>
  <si>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</si>
  <si>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</si>
  <si>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</si>
  <si>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</si>
  <si>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</si>
  <si>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</si>
  <si>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</si>
  <si>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</si>
  <si>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</si>
  <si>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</si>
  <si>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</si>
  <si>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</si>
  <si>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</si>
  <si>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</si>
  <si>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</si>
  <si>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</si>
  <si>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</si>
  <si>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</si>
  <si>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</si>
  <si>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</si>
  <si>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</si>
  <si>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</si>
  <si>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</si>
  <si>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</si>
  <si>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</si>
  <si>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</si>
  <si>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</si>
  <si>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</si>
  <si>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</si>
  <si>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</si>
  <si>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</si>
  <si>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</si>
  <si>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</si>
  <si>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</si>
  <si>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</si>
  <si>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</si>
  <si>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</si>
  <si>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</si>
  <si>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</si>
  <si>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</si>
  <si>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</si>
  <si>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</si>
  <si>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</si>
  <si>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</si>
  <si>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</si>
  <si>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</si>
  <si>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</si>
  <si>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</si>
  <si>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</si>
  <si>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2.84</t>
  </si>
  <si>
    <t>日南市水道事業会計</t>
  </si>
  <si>
    <t>一般会計</t>
  </si>
  <si>
    <t>日南市介護保険特別会計</t>
  </si>
  <si>
    <t>日南市病院事業会計</t>
  </si>
  <si>
    <t>日南市公共下水道事業会計</t>
  </si>
  <si>
    <t>日南市特定環境保全公共下水道事業会計</t>
  </si>
  <si>
    <t>日南市国民健康保険特別会計</t>
  </si>
  <si>
    <t>日南市公設合併処理浄化槽事業会計</t>
  </si>
  <si>
    <t>その他会計（赤字）</t>
  </si>
  <si>
    <t>その他会計（黒字）</t>
  </si>
  <si>
    <t>R01</t>
    <phoneticPr fontId="5"/>
  </si>
  <si>
    <t>R02</t>
    <phoneticPr fontId="5"/>
  </si>
  <si>
    <t>R03</t>
    <phoneticPr fontId="5"/>
  </si>
  <si>
    <t>R04</t>
    <phoneticPr fontId="5"/>
  </si>
  <si>
    <t>R05</t>
    <phoneticPr fontId="5"/>
  </si>
  <si>
    <t>日南串間広域不燃物処理組合</t>
    <rPh sb="0" eb="2">
      <t>ニチナン</t>
    </rPh>
    <rPh sb="2" eb="4">
      <t>クシマ</t>
    </rPh>
    <rPh sb="4" eb="6">
      <t>コウイキ</t>
    </rPh>
    <rPh sb="6" eb="9">
      <t>フネンブツ</t>
    </rPh>
    <rPh sb="9" eb="11">
      <t>ショリ</t>
    </rPh>
    <rPh sb="11" eb="13">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</si>
  <si>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</si>
  <si>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</si>
  <si>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</si>
  <si>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</si>
  <si>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</si>
  <si>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日南市土地開発公社</t>
    <rPh sb="0" eb="2">
      <t>ニチナン</t>
    </rPh>
    <rPh sb="2" eb="3">
      <t>シ</t>
    </rPh>
    <rPh sb="3" eb="5">
      <t>トチ</t>
    </rPh>
    <rPh sb="5" eb="7">
      <t>カイハツ</t>
    </rPh>
    <rPh sb="7" eb="9">
      <t>コウシャ</t>
    </rPh>
    <phoneticPr fontId="2"/>
  </si>
  <si>
    <t>ドリームランドはまゆう</t>
  </si>
  <si>
    <t>日南まちづくり</t>
    <rPh sb="0" eb="2">
      <t>ニチナン</t>
    </rPh>
    <phoneticPr fontId="2"/>
  </si>
  <si>
    <t>南那珂森林組合</t>
    <rPh sb="0" eb="3">
      <t>ミナミナカ</t>
    </rPh>
    <rPh sb="3" eb="5">
      <t>シンリン</t>
    </rPh>
    <rPh sb="5" eb="7">
      <t>クミアイ</t>
    </rPh>
    <phoneticPr fontId="2"/>
  </si>
  <si>
    <t>○</t>
    <phoneticPr fontId="2"/>
  </si>
  <si>
    <t>▲ 0</t>
  </si>
  <si>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</si>
  <si>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2"/>
  </si>
  <si>
    <t>油津文化遺産振興戸村基金</t>
    <rPh sb="0" eb="2">
      <t>アブラツ</t>
    </rPh>
    <rPh sb="2" eb="4">
      <t>ブンカ</t>
    </rPh>
    <rPh sb="4" eb="6">
      <t>イサン</t>
    </rPh>
    <rPh sb="6" eb="8">
      <t>シンコウ</t>
    </rPh>
    <rPh sb="8" eb="10">
      <t>トムラ</t>
    </rPh>
    <rPh sb="10" eb="12">
      <t>キキン</t>
    </rPh>
    <phoneticPr fontId="2"/>
  </si>
  <si>
    <t>地域福祉基金</t>
    <rPh sb="0" eb="2">
      <t>チイキ</t>
    </rPh>
    <rPh sb="2" eb="4">
      <t>フクシ</t>
    </rPh>
    <rPh sb="4" eb="6">
      <t>キキン</t>
    </rPh>
    <phoneticPr fontId="2"/>
  </si>
  <si>
    <t>過疎地域振興基金</t>
    <rPh sb="0" eb="2">
      <t>カソ</t>
    </rPh>
    <rPh sb="2" eb="4">
      <t>チイキ</t>
    </rPh>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</si>
</sst>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0B3D-404C-AC31-07AB4B7A63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47828</c:v>
                </c:pt>
                <c:pt idx="1">
                  <c:v>66566</c:v>
                </c:pt>
                <c:pt idx="2">
                  <c:v>74325</c:v>
                </c:pt>
                <c:pt idx="3">
                  <c:v>109046</c:v>
                </c:pt>
                <c:pt idx="4">
                  <c:v>75209</c:v>
                </c:pt>
              </c:numCache>
            </c:numRef>
          </c:val>
          <c:smooth val="0"/>
          <c:extLst>
            <c:ext xmlns:c16="http://schemas.microsoft.com/office/drawing/2014/chart" uri="{C3380CC4-5D6E-409C-BE32-E72D297353CC}">
              <c16:uniqueId val="{00000001-0B3D-404C-AC31-07AB4B7A63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2.41</c:v>
                </c:pt>
                <c:pt idx="1">
                  <c:v>3.47</c:v>
                </c:pt>
                <c:pt idx="2">
                  <c:v>6.35</c:v>
                </c:pt>
                <c:pt idx="3">
                  <c:v>3.63</c:v>
                </c:pt>
                <c:pt idx="4">
                  <c:v>3.31</c:v>
                </c:pt>
              </c:numCache>
            </c:numRef>
          </c:val>
          <c:extLst>
            <c:ext xmlns:c16="http://schemas.microsoft.com/office/drawing/2014/chart" uri="{C3380CC4-5D6E-409C-BE32-E72D297353CC}">
              <c16:uniqueId val="{00000000-256B-4DB2-A35F-C4AB40FACD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17.690000000000001</c:v>
                </c:pt>
                <c:pt idx="1">
                  <c:v>17.77</c:v>
                </c:pt>
                <c:pt idx="2">
                  <c:v>23.06</c:v>
                </c:pt>
                <c:pt idx="3">
                  <c:v>23.5</c:v>
                </c:pt>
                <c:pt idx="4">
                  <c:v>25.26</c:v>
                </c:pt>
              </c:numCache>
            </c:numRef>
          </c:val>
          <c:extLst>
            <c:ext xmlns:c16="http://schemas.microsoft.com/office/drawing/2014/chart" uri="{C3380CC4-5D6E-409C-BE32-E72D297353CC}">
              <c16:uniqueId val="{00000001-256B-4DB2-A35F-C4AB40FACD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-2.5299999999999998</c:v>
                </c:pt>
                <c:pt idx="1">
                  <c:v>1.83</c:v>
                </c:pt>
                <c:pt idx="2">
                  <c:v>8.7899999999999991</c:v>
                </c:pt>
                <c:pt idx="3">
                  <c:v>-2.84</c:v>
                </c:pt>
                <c:pt idx="4">
                  <c:v>1.53</c:v>
                </c:pt>
              </c:numCache>
            </c:numRef>
          </c:val>
          <c:smooth val="0"/>
          <c:extLst>
            <c:ext xmlns:c16="http://schemas.microsoft.com/office/drawing/2014/chart" uri="{C3380CC4-5D6E-409C-BE32-E72D297353CC}">
              <c16:uniqueId val="{00000002-256B-4DB2-A35F-C4AB40FACD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0.14000000000000001</c:v>
                </c:pt>
                <c:pt idx="4">
                  <c:v>#N/A</c:v>
                </c:pt>
                <c:pt idx="5">
                  <c:v>0.28999999999999998</c:v>
                </c:pt>
                <c:pt idx="6">
                  <c:v>#N/A</c:v>
                </c:pt>
                <c:pt idx="7">
                  <c:v>0.11</c:v>
                </c:pt>
                <c:pt idx="8">
                  <c:v>#N/A</c:v>
                </c:pt>
                <c:pt idx="9">
                  <c:v>0.19</c:v>
                </c:pt>
              </c:numCache>
            </c:numRef>
          </c:val>
          <c:extLst>
            <c:ext xmlns:c16="http://schemas.microsoft.com/office/drawing/2014/chart" uri="{C3380CC4-5D6E-409C-BE32-E72D297353CC}">
              <c16:uniqueId val="{00000000-17B0-4811-9ED7-1934E56970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B0-4811-9ED7-1934E5697085}"/>
            </c:ext>
          </c:extLst>
        </c:ser>
        <c:ser>
          <c:idx val="2"/>
          <c:order val="2"/>
          <c:tx>
            <c:strRef>
              <c:f>データシート!$A$29</c:f>
              <c:strCache>
                <c:ptCount val="1"/>
                <c:pt idx="0">
                  <c:v>日南市公設合併処理浄化槽事業会計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0.12</c:v>
                </c:pt>
                <c:pt idx="8">
                  <c:v>#N/A</c:v>
                </c:pt>
                <c:pt idx="9">
                  <c:v>0.23</c:v>
                </c:pt>
              </c:numCache>
            </c:numRef>
          </c:val>
          <c:extLst>
            <c:ext xmlns:c16="http://schemas.microsoft.com/office/drawing/2014/chart" uri="{C3380CC4-5D6E-409C-BE32-E72D297353CC}">
              <c16:uniqueId val="{00000002-17B0-4811-9ED7-1934E5697085}"/>
            </c:ext>
          </c:extLst>
        </c:ser>
        <c:ser>
          <c:idx val="3"/>
          <c:order val="3"/>
          <c:tx>
            <c:strRef>
              <c:f>データシート!$A$30</c:f>
              <c:strCache>
                <c:ptCount val="1"/>
                <c:pt idx="0">
                  <c:v>日南市国民健康保険特別会計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0.91</c:v>
                </c:pt>
                <c:pt idx="2">
                  <c:v>#N/A</c:v>
                </c:pt>
                <c:pt idx="3">
                  <c:v>0.94</c:v>
                </c:pt>
                <c:pt idx="4">
                  <c:v>#N/A</c:v>
                </c:pt>
                <c:pt idx="5">
                  <c:v>0.93</c:v>
                </c:pt>
                <c:pt idx="6">
                  <c:v>#N/A</c:v>
                </c:pt>
                <c:pt idx="7">
                  <c:v>0.9</c:v>
                </c:pt>
                <c:pt idx="8">
                  <c:v>#N/A</c:v>
                </c:pt>
                <c:pt idx="9">
                  <c:v>0.41</c:v>
                </c:pt>
              </c:numCache>
            </c:numRef>
          </c:val>
          <c:extLst>
            <c:ext xmlns:c16="http://schemas.microsoft.com/office/drawing/2014/chart" uri="{C3380CC4-5D6E-409C-BE32-E72D297353CC}">
              <c16:uniqueId val="{00000003-17B0-4811-9ED7-1934E5697085}"/>
            </c:ext>
          </c:extLst>
        </c:ser>
        <c:ser>
          <c:idx val="4"/>
          <c:order val="4"/>
          <c:tx>
            <c:strRef>
              <c:f>データシート!$A$31</c:f>
              <c:strCache>
                <c:ptCount val="1"/>
                <c:pt idx="0">
                  <c:v>日南市特定環境保全公共下水道事業会計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0.42</c:v>
                </c:pt>
                <c:pt idx="2">
                  <c:v>#N/A</c:v>
                </c:pt>
                <c:pt idx="3">
                  <c:v>0.47</c:v>
                </c:pt>
                <c:pt idx="4">
                  <c:v>#N/A</c:v>
                </c:pt>
                <c:pt idx="5">
                  <c:v>0.55000000000000004</c:v>
                </c:pt>
                <c:pt idx="6">
                  <c:v>#N/A</c:v>
                </c:pt>
                <c:pt idx="7">
                  <c:v>0.43</c:v>
                </c:pt>
                <c:pt idx="8">
                  <c:v>#N/A</c:v>
                </c:pt>
                <c:pt idx="9">
                  <c:v>0.51</c:v>
                </c:pt>
              </c:numCache>
            </c:numRef>
          </c:val>
          <c:extLst>
            <c:ext xmlns:c16="http://schemas.microsoft.com/office/drawing/2014/chart" uri="{C3380CC4-5D6E-409C-BE32-E72D297353CC}">
              <c16:uniqueId val="{00000004-17B0-4811-9ED7-1934E5697085}"/>
            </c:ext>
          </c:extLst>
        </c:ser>
        <c:ser>
          <c:idx val="5"/>
          <c:order val="5"/>
          <c:tx>
            <c:strRef>
              <c:f>データシート!$A$32</c:f>
              <c:strCache>
                <c:ptCount val="1"/>
                <c:pt idx="0">
                  <c:v>日南市公共下水道事業会計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1.81</c:v>
                </c:pt>
                <c:pt idx="2">
                  <c:v>#N/A</c:v>
                </c:pt>
                <c:pt idx="3">
                  <c:v>3.32</c:v>
                </c:pt>
                <c:pt idx="4">
                  <c:v>#N/A</c:v>
                </c:pt>
                <c:pt idx="5">
                  <c:v>3.07</c:v>
                </c:pt>
                <c:pt idx="6">
                  <c:v>#N/A</c:v>
                </c:pt>
                <c:pt idx="7">
                  <c:v>0.99</c:v>
                </c:pt>
                <c:pt idx="8">
                  <c:v>#N/A</c:v>
                </c:pt>
                <c:pt idx="9">
                  <c:v>0.83</c:v>
                </c:pt>
              </c:numCache>
            </c:numRef>
          </c:val>
          <c:extLst>
            <c:ext xmlns:c16="http://schemas.microsoft.com/office/drawing/2014/chart" uri="{C3380CC4-5D6E-409C-BE32-E72D297353CC}">
              <c16:uniqueId val="{00000005-17B0-4811-9ED7-1934E5697085}"/>
            </c:ext>
          </c:extLst>
        </c:ser>
        <c:ser>
          <c:idx val="6"/>
          <c:order val="6"/>
          <c:tx>
            <c:strRef>
              <c:f>データシート!$A$33</c:f>
              <c:strCache>
                <c:ptCount val="1"/>
                <c:pt idx="0">
                  <c:v>日南市病院事業会計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0.83</c:v>
                </c:pt>
                <c:pt idx="2">
                  <c:v>#N/A</c:v>
                </c:pt>
                <c:pt idx="3">
                  <c:v>1.05</c:v>
                </c:pt>
                <c:pt idx="4">
                  <c:v>#N/A</c:v>
                </c:pt>
                <c:pt idx="5">
                  <c:v>0.44</c:v>
                </c:pt>
                <c:pt idx="6">
                  <c:v>#N/A</c:v>
                </c:pt>
                <c:pt idx="7">
                  <c:v>0.91</c:v>
                </c:pt>
                <c:pt idx="8">
                  <c:v>#N/A</c:v>
                </c:pt>
                <c:pt idx="9">
                  <c:v>1.18</c:v>
                </c:pt>
              </c:numCache>
            </c:numRef>
          </c:val>
          <c:extLst>
            <c:ext xmlns:c16="http://schemas.microsoft.com/office/drawing/2014/chart" uri="{C3380CC4-5D6E-409C-BE32-E72D297353CC}">
              <c16:uniqueId val="{00000006-17B0-4811-9ED7-1934E5697085}"/>
            </c:ext>
          </c:extLst>
        </c:ser>
        <c:ser>
          <c:idx val="7"/>
          <c:order val="7"/>
          <c:tx>
            <c:strRef>
              <c:f>データシート!$A$34</c:f>
              <c:strCache>
                <c:ptCount val="1"/>
                <c:pt idx="0">
                  <c:v>日南市介護保険特別会計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0.95</c:v>
                </c:pt>
                <c:pt idx="4">
                  <c:v>#N/A</c:v>
                </c:pt>
                <c:pt idx="5">
                  <c:v>1.37</c:v>
                </c:pt>
                <c:pt idx="6">
                  <c:v>#N/A</c:v>
                </c:pt>
                <c:pt idx="7">
                  <c:v>2.2599999999999998</c:v>
                </c:pt>
                <c:pt idx="8">
                  <c:v>#N/A</c:v>
                </c:pt>
                <c:pt idx="9">
                  <c:v>1.47</c:v>
                </c:pt>
              </c:numCache>
            </c:numRef>
          </c:val>
          <c:extLst>
            <c:ext xmlns:c16="http://schemas.microsoft.com/office/drawing/2014/chart" uri="{C3380CC4-5D6E-409C-BE32-E72D297353CC}">
              <c16:uniqueId val="{00000007-17B0-4811-9ED7-1934E56970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c:v>
                </c:pt>
                <c:pt idx="2">
                  <c:v>#N/A</c:v>
                </c:pt>
                <c:pt idx="3">
                  <c:v>3.47</c:v>
                </c:pt>
                <c:pt idx="4">
                  <c:v>#N/A</c:v>
                </c:pt>
                <c:pt idx="5">
                  <c:v>6.34</c:v>
                </c:pt>
                <c:pt idx="6">
                  <c:v>#N/A</c:v>
                </c:pt>
                <c:pt idx="7">
                  <c:v>3.63</c:v>
                </c:pt>
                <c:pt idx="8">
                  <c:v>#N/A</c:v>
                </c:pt>
                <c:pt idx="9">
                  <c:v>3.3</c:v>
                </c:pt>
              </c:numCache>
            </c:numRef>
          </c:val>
          <c:extLst>
            <c:ext xmlns:c16="http://schemas.microsoft.com/office/drawing/2014/chart" uri="{C3380CC4-5D6E-409C-BE32-E72D297353CC}">
              <c16:uniqueId val="{00000008-17B0-4811-9ED7-1934E5697085}"/>
            </c:ext>
          </c:extLst>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6.82</c:v>
                </c:pt>
                <c:pt idx="2">
                  <c:v>#N/A</c:v>
                </c:pt>
                <c:pt idx="3">
                  <c:v>6.23</c:v>
                </c:pt>
                <c:pt idx="4">
                  <c:v>#N/A</c:v>
                </c:pt>
                <c:pt idx="5">
                  <c:v>5.79</c:v>
                </c:pt>
                <c:pt idx="6">
                  <c:v>#N/A</c:v>
                </c:pt>
                <c:pt idx="7">
                  <c:v>6.1</c:v>
                </c:pt>
                <c:pt idx="8">
                  <c:v>#N/A</c:v>
                </c:pt>
                <c:pt idx="9">
                  <c:v>6.64</c:v>
                </c:pt>
              </c:numCache>
            </c:numRef>
          </c:val>
          <c:extLst>
            <c:ext xmlns:c16="http://schemas.microsoft.com/office/drawing/2014/chart" uri="{C3380CC4-5D6E-409C-BE32-E72D297353CC}">
              <c16:uniqueId val="{00000009-17B0-4811-9ED7-1934E56970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2248</c:v>
                </c:pt>
                <c:pt idx="5">
                  <c:v>2266</c:v>
                </c:pt>
                <c:pt idx="8">
                  <c:v>2202</c:v>
                </c:pt>
                <c:pt idx="11">
                  <c:v>2213</c:v>
                </c:pt>
                <c:pt idx="14">
                  <c:v>2228</c:v>
                </c:pt>
              </c:numCache>
            </c:numRef>
          </c:val>
          <c:extLst>
            <c:ext xmlns:c16="http://schemas.microsoft.com/office/drawing/2014/chart" uri="{C3380CC4-5D6E-409C-BE32-E72D297353CC}">
              <c16:uniqueId val="{00000000-4166-4366-8C65-74F161B31E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66-4366-8C65-74F161B31E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7</c:v>
                </c:pt>
                <c:pt idx="6">
                  <c:v>34</c:v>
                </c:pt>
                <c:pt idx="9">
                  <c:v>33</c:v>
                </c:pt>
                <c:pt idx="12">
                  <c:v>25</c:v>
                </c:pt>
              </c:numCache>
            </c:numRef>
          </c:val>
          <c:extLst>
            <c:ext xmlns:c16="http://schemas.microsoft.com/office/drawing/2014/chart" uri="{C3380CC4-5D6E-409C-BE32-E72D297353CC}">
              <c16:uniqueId val="{00000002-4166-4366-8C65-74F161B31E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66-4366-8C65-74F161B31E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562</c:v>
                </c:pt>
                <c:pt idx="3">
                  <c:v>582</c:v>
                </c:pt>
                <c:pt idx="6">
                  <c:v>641</c:v>
                </c:pt>
                <c:pt idx="9">
                  <c:v>672</c:v>
                </c:pt>
                <c:pt idx="12">
                  <c:v>656</c:v>
                </c:pt>
              </c:numCache>
            </c:numRef>
          </c:val>
          <c:extLst>
            <c:ext xmlns:c16="http://schemas.microsoft.com/office/drawing/2014/chart" uri="{C3380CC4-5D6E-409C-BE32-E72D297353CC}">
              <c16:uniqueId val="{00000004-4166-4366-8C65-74F161B31E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66-4366-8C65-74F161B31E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66-4366-8C65-74F161B31E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2873</c:v>
                </c:pt>
                <c:pt idx="3">
                  <c:v>2875</c:v>
                </c:pt>
                <c:pt idx="6">
                  <c:v>2852</c:v>
                </c:pt>
                <c:pt idx="9">
                  <c:v>2889</c:v>
                </c:pt>
                <c:pt idx="12">
                  <c:v>2814</c:v>
                </c:pt>
              </c:numCache>
            </c:numRef>
          </c:val>
          <c:extLst>
            <c:ext xmlns:c16="http://schemas.microsoft.com/office/drawing/2014/chart" uri="{C3380CC4-5D6E-409C-BE32-E72D297353CC}">
              <c16:uniqueId val="{00000007-4166-4366-8C65-74F161B31E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1195</c:v>
                </c:pt>
                <c:pt idx="2">
                  <c:v>#N/A</c:v>
                </c:pt>
                <c:pt idx="3">
                  <c:v>#N/A</c:v>
                </c:pt>
                <c:pt idx="4">
                  <c:v>1198</c:v>
                </c:pt>
                <c:pt idx="5">
                  <c:v>#N/A</c:v>
                </c:pt>
                <c:pt idx="6">
                  <c:v>#N/A</c:v>
                </c:pt>
                <c:pt idx="7">
                  <c:v>1325</c:v>
                </c:pt>
                <c:pt idx="8">
                  <c:v>#N/A</c:v>
                </c:pt>
                <c:pt idx="9">
                  <c:v>#N/A</c:v>
                </c:pt>
                <c:pt idx="10">
                  <c:v>1381</c:v>
                </c:pt>
                <c:pt idx="11">
                  <c:v>#N/A</c:v>
                </c:pt>
                <c:pt idx="12">
                  <c:v>#N/A</c:v>
                </c:pt>
                <c:pt idx="13">
                  <c:v>1267</c:v>
                </c:pt>
                <c:pt idx="14">
                  <c:v>#N/A</c:v>
                </c:pt>
              </c:numCache>
            </c:numRef>
          </c:val>
          <c:smooth val="0"/>
          <c:extLst>
            <c:ext xmlns:c16="http://schemas.microsoft.com/office/drawing/2014/chart" uri="{C3380CC4-5D6E-409C-BE32-E72D297353CC}">
              <c16:uniqueId val="{00000008-4166-4366-8C65-74F161B31E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22576</c:v>
                </c:pt>
                <c:pt idx="5">
                  <c:v>22684</c:v>
                </c:pt>
                <c:pt idx="8">
                  <c:v>22752</c:v>
                </c:pt>
                <c:pt idx="11">
                  <c:v>23027</c:v>
                </c:pt>
                <c:pt idx="14">
                  <c:v>22619</c:v>
                </c:pt>
              </c:numCache>
            </c:numRef>
          </c:val>
          <c:extLst>
            <c:ext xmlns:c16="http://schemas.microsoft.com/office/drawing/2014/chart" uri="{C3380CC4-5D6E-409C-BE32-E72D297353CC}">
              <c16:uniqueId val="{00000000-F444-4DC3-89D5-521F434A79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906</c:v>
                </c:pt>
                <c:pt idx="5">
                  <c:v>924</c:v>
                </c:pt>
                <c:pt idx="8">
                  <c:v>998</c:v>
                </c:pt>
                <c:pt idx="11">
                  <c:v>899</c:v>
                </c:pt>
                <c:pt idx="14">
                  <c:v>951</c:v>
                </c:pt>
              </c:numCache>
            </c:numRef>
          </c:val>
          <c:extLst>
            <c:ext xmlns:c16="http://schemas.microsoft.com/office/drawing/2014/chart" uri="{C3380CC4-5D6E-409C-BE32-E72D297353CC}">
              <c16:uniqueId val="{00000001-F444-4DC3-89D5-521F434A79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6616</c:v>
                </c:pt>
                <c:pt idx="5">
                  <c:v>7139</c:v>
                </c:pt>
                <c:pt idx="8">
                  <c:v>9715</c:v>
                </c:pt>
                <c:pt idx="11">
                  <c:v>10179</c:v>
                </c:pt>
                <c:pt idx="14">
                  <c:v>10929</c:v>
                </c:pt>
              </c:numCache>
            </c:numRef>
          </c:val>
          <c:extLst>
            <c:ext xmlns:c16="http://schemas.microsoft.com/office/drawing/2014/chart" uri="{C3380CC4-5D6E-409C-BE32-E72D297353CC}">
              <c16:uniqueId val="{00000002-F444-4DC3-89D5-521F434A79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44-4DC3-89D5-521F434A79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44-4DC3-89D5-521F434A79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5-F444-4DC3-89D5-521F434A79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5167</c:v>
                </c:pt>
                <c:pt idx="3">
                  <c:v>5264</c:v>
                </c:pt>
                <c:pt idx="6">
                  <c:v>5139</c:v>
                </c:pt>
                <c:pt idx="9">
                  <c:v>5066</c:v>
                </c:pt>
                <c:pt idx="12">
                  <c:v>5071</c:v>
                </c:pt>
              </c:numCache>
            </c:numRef>
          </c:val>
          <c:extLst>
            <c:ext xmlns:c16="http://schemas.microsoft.com/office/drawing/2014/chart" uri="{C3380CC4-5D6E-409C-BE32-E72D297353CC}">
              <c16:uniqueId val="{00000006-F444-4DC3-89D5-521F434A79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44-4DC3-89D5-521F434A79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7746</c:v>
                </c:pt>
                <c:pt idx="3">
                  <c:v>7662</c:v>
                </c:pt>
                <c:pt idx="6">
                  <c:v>8006</c:v>
                </c:pt>
                <c:pt idx="9">
                  <c:v>8398</c:v>
                </c:pt>
                <c:pt idx="12">
                  <c:v>8647</c:v>
                </c:pt>
              </c:numCache>
            </c:numRef>
          </c:val>
          <c:extLst>
            <c:ext xmlns:c16="http://schemas.microsoft.com/office/drawing/2014/chart" uri="{C3380CC4-5D6E-409C-BE32-E72D297353CC}">
              <c16:uniqueId val="{00000008-F444-4DC3-89D5-521F434A79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39</c:v>
                </c:pt>
                <c:pt idx="3">
                  <c:v>32</c:v>
                </c:pt>
                <c:pt idx="6">
                  <c:v>27</c:v>
                </c:pt>
                <c:pt idx="9">
                  <c:v>22</c:v>
                </c:pt>
                <c:pt idx="12">
                  <c:v>18</c:v>
                </c:pt>
              </c:numCache>
            </c:numRef>
          </c:val>
          <c:extLst>
            <c:ext xmlns:c16="http://schemas.microsoft.com/office/drawing/2014/chart" uri="{C3380CC4-5D6E-409C-BE32-E72D297353CC}">
              <c16:uniqueId val="{00000009-F444-4DC3-89D5-521F434A79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26942</c:v>
                </c:pt>
                <c:pt idx="3">
                  <c:v>27086</c:v>
                </c:pt>
                <c:pt idx="6">
                  <c:v>27612</c:v>
                </c:pt>
                <c:pt idx="9">
                  <c:v>28910</c:v>
                </c:pt>
                <c:pt idx="12">
                  <c:v>28540</c:v>
                </c:pt>
              </c:numCache>
            </c:numRef>
          </c:val>
          <c:extLst>
            <c:ext xmlns:c16="http://schemas.microsoft.com/office/drawing/2014/chart" uri="{C3380CC4-5D6E-409C-BE32-E72D297353CC}">
              <c16:uniqueId val="{0000000A-F444-4DC3-89D5-521F434A79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9798</c:v>
                </c:pt>
                <c:pt idx="2">
                  <c:v>#N/A</c:v>
                </c:pt>
                <c:pt idx="3">
                  <c:v>#N/A</c:v>
                </c:pt>
                <c:pt idx="4">
                  <c:v>9302</c:v>
                </c:pt>
                <c:pt idx="5">
                  <c:v>#N/A</c:v>
                </c:pt>
                <c:pt idx="6">
                  <c:v>#N/A</c:v>
                </c:pt>
                <c:pt idx="7">
                  <c:v>7323</c:v>
                </c:pt>
                <c:pt idx="8">
                  <c:v>#N/A</c:v>
                </c:pt>
                <c:pt idx="9">
                  <c:v>#N/A</c:v>
                </c:pt>
                <c:pt idx="10">
                  <c:v>8295</c:v>
                </c:pt>
                <c:pt idx="11">
                  <c:v>#N/A</c:v>
                </c:pt>
                <c:pt idx="12">
                  <c:v>#N/A</c:v>
                </c:pt>
                <c:pt idx="13">
                  <c:v>7777</c:v>
                </c:pt>
                <c:pt idx="14">
                  <c:v>#N/A</c:v>
                </c:pt>
              </c:numCache>
            </c:numRef>
          </c:val>
          <c:smooth val="0"/>
          <c:extLst>
            <c:ext xmlns:c16="http://schemas.microsoft.com/office/drawing/2014/chart" uri="{C3380CC4-5D6E-409C-BE32-E72D297353CC}">
              <c16:uniqueId val="{0000000B-F444-4DC3-89D5-521F434A79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3648</c:v>
                </c:pt>
                <c:pt idx="1">
                  <c:v>3648</c:v>
                </c:pt>
                <c:pt idx="2">
                  <c:v>3935</c:v>
                </c:pt>
              </c:numCache>
            </c:numRef>
          </c:val>
          <c:extLst>
            <c:ext xmlns:c16="http://schemas.microsoft.com/office/drawing/2014/chart" uri="{C3380CC4-5D6E-409C-BE32-E72D297353CC}">
              <c16:uniqueId val="{00000000-DFD2-4776-8686-F17A9C17CC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303</c:v>
                </c:pt>
                <c:pt idx="1">
                  <c:v>303</c:v>
                </c:pt>
                <c:pt idx="2">
                  <c:v>367</c:v>
                </c:pt>
              </c:numCache>
            </c:numRef>
          </c:val>
          <c:extLst>
            <c:ext xmlns:c16="http://schemas.microsoft.com/office/drawing/2014/chart" uri="{C3380CC4-5D6E-409C-BE32-E72D297353CC}">
              <c16:uniqueId val="{00000001-DFD2-4776-8686-F17A9C17CC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4797</c:v>
                </c:pt>
                <c:pt idx="1">
                  <c:v>5411</c:v>
                </c:pt>
                <c:pt idx="2">
                  <c:v>5361</c:v>
                </c:pt>
              </c:numCache>
            </c:numRef>
          </c:val>
          <c:extLst>
            <c:ext xmlns:c16="http://schemas.microsoft.com/office/drawing/2014/chart" uri="{C3380CC4-5D6E-409C-BE32-E72D297353CC}">
              <c16:uniqueId val="{00000002-DFD2-4776-8686-F17A9C17CC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49,037
48,533
535.49
35,564,732
34,672,071
514,973
15,576,859
28,539,769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地方税収は、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個人市民税の分離譲渡所得（一般株式）の減、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製造業・林業の業績</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による法人市民税の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なるほか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、人口減少（前年比１．９％の減）や高齢化に歯止めがかからないため、財政基盤が非常に弱く、前年度に引き続き類似団体内平均値を下回っている。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第三次日南市行財政改革大綱に基づく歳出削減や第三次日南市定員適正化計画に掲げた職員数の削減に努める。また、国県支出金や将来的に交付税措置のある有利な起債を活用するとともに、地方税徴収業務の更なる強化、使用料等の見直し等、自主財源確保に取り組み、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地方譲与税（自動車重量譲与税・地方揮発油譲与税）は増加したものの、地方税（市民税「法人」・市民税「個人」）や財産収入（建物貸付収入・土地貸付収入）の減により、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第三次日南市定員適正化計画に掲げた職員数の削減や、日南市重点戦略プランに基づいた事業を基本に、行政コストを意識し、創意工夫を重ねながら、事業見直しを進め、経常経費の削減に努める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49276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309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62</xdr:row>
      <xdr:rowOff>49276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1991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39624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199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128778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695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97045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人件費、物件費及び維持補修費の合計額の人口１人当たりの金額が類似団体内平均値を上回っているのは、主に人件費、物件費が要因となっている。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人件費については、人口千人当たりの職員数が類似団体内平均値と比較して０．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５人多いことなどが要因となっている。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物件費については、前年度に引き続きふるさと納税の増加を受けたことによる関係経費の増や、大型施設の解体経費が発生したことによるものである。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平成３０年度より窓口業務等の民間委託を実施しているが、今後も第三次日南市定員適正化計画に基づく職員数の削減を進め、コスト低減を図っていく。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119044</xdr:rowOff>
    </xdr:from>
    <xdr:to>
      <xdr:col>23</xdr:col>
      <xdr:colOff>133350</xdr:colOff>
      <xdr:row>85</xdr:row>
      <xdr:rowOff>154991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92294"/>
          <a:ext cx="8382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69586</xdr:rowOff>
    </xdr:from>
    <xdr:to>
      <xdr:col>19</xdr:col>
      <xdr:colOff>133350</xdr:colOff>
      <xdr:row>85</xdr:row>
      <xdr:rowOff>119044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42836"/>
          <a:ext cx="889000" cy="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70476</xdr:rowOff>
    </xdr:from>
    <xdr:to>
      <xdr:col>15</xdr:col>
      <xdr:colOff>82550</xdr:colOff>
      <xdr:row>85</xdr:row>
      <xdr:rowOff>69586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72276"/>
          <a:ext cx="889000" cy="1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49530</xdr:rowOff>
    </xdr:from>
    <xdr:to>
      <xdr:col>11</xdr:col>
      <xdr:colOff>31750</xdr:colOff>
      <xdr:row>84</xdr:row>
      <xdr:rowOff>70476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79880"/>
          <a:ext cx="889000" cy="19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104191</xdr:rowOff>
    </xdr:from>
    <xdr:to>
      <xdr:col>23</xdr:col>
      <xdr:colOff>184150</xdr:colOff>
      <xdr:row>86</xdr:row>
      <xdr:rowOff>34341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76268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4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68244</xdr:rowOff>
    </xdr:from>
    <xdr:to>
      <xdr:col>19</xdr:col>
      <xdr:colOff>184150</xdr:colOff>
      <xdr:row>85</xdr:row>
      <xdr:rowOff>169844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154621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2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18786</xdr:rowOff>
    </xdr:from>
    <xdr:to>
      <xdr:col>15</xdr:col>
      <xdr:colOff>133350</xdr:colOff>
      <xdr:row>85</xdr:row>
      <xdr:rowOff>120386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105163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7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19676</xdr:rowOff>
    </xdr:from>
    <xdr:to>
      <xdr:col>11</xdr:col>
      <xdr:colOff>82550</xdr:colOff>
      <xdr:row>84</xdr:row>
      <xdr:rowOff>121276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106053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170180</xdr:rowOff>
    </xdr:from>
    <xdr:to>
      <xdr:col>7</xdr:col>
      <xdr:colOff>31750</xdr:colOff>
      <xdr:row>83</xdr:row>
      <xdr:rowOff>100330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85107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1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年度においても、前年度までと同様に、全国市平均値・類似団体内平均値いずれも上回る水準となっている。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人事院勧告を尊重しながらも、適正な給与水準を保つとともに、職務・職責・能力をより重視した給与制度への転換を行い、人件費縮減に努める。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358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から学校給食調理業務や資源物回収業務、窓口業務の一部を民間委託している。また、第三次日南市定員適正化計画に基づき職員数の削減が図られたことで、職員数は改善した。しかし、人口減少に歯止めがかからないことから、人口千人当たり職員数は、前年度に比べ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人増となっており、依然として類似団体内平均値を上回っている。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今後も「民間にできることは民間に委ねる」という基本原則のもと、行政のスリム化を図りながら適正な定員管理に努める。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29512</xdr:rowOff>
    </xdr:from>
    <xdr:to>
      <xdr:col>81</xdr:col>
      <xdr:colOff>44450</xdr:colOff>
      <xdr:row>62</xdr:row>
      <xdr:rowOff>54791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5941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29512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5022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1936</xdr:rowOff>
    </xdr:from>
    <xdr:to>
      <xdr:col>72</xdr:col>
      <xdr:colOff>203200</xdr:colOff>
      <xdr:row>62</xdr:row>
      <xdr:rowOff>20320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183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1936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18046"/>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147518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150162</xdr:rowOff>
    </xdr:from>
    <xdr:to>
      <xdr:col>77</xdr:col>
      <xdr:colOff>95250</xdr:colOff>
      <xdr:row>62</xdr:row>
      <xdr:rowOff>80312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65089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9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122586</xdr:rowOff>
    </xdr:from>
    <xdr:to>
      <xdr:col>68</xdr:col>
      <xdr:colOff>203200</xdr:colOff>
      <xdr:row>62</xdr:row>
      <xdr:rowOff>52736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37513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や災害復旧費等に係る基準財政需要額の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普通交付税や密度補正により基準財政需要額に算入された元利償還金及び準元利償還金等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の増により、前年度に比べ０．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ポイントの増となり、依然として類似団体内平均値を上回っている。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今後は、地方債発行額を公債費以下に抑制するとともに、事業見直しや交付税措置のある有利な地方債借入を行うことにより、実質公債比率の改善に努める。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36891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25400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41</xdr:row>
      <xdr:rowOff>162378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13909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新庁舎建設事業（大型事業）の終了に伴い、地方債発行額の減による地方債現在高の減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により、４．０ポイントの減となった。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依然として類似団体内平均値を大きく上回っているため、今後も、財政調整基金等の充当可能な基金の積立てや地方債発行の抑制、事業実施の適正化を図り、財政の健全化に努める。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61565</xdr:rowOff>
    </xdr:from>
    <xdr:to>
      <xdr:col>81</xdr:col>
      <xdr:colOff>44450</xdr:colOff>
      <xdr:row>17</xdr:row>
      <xdr:rowOff>107527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97621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9858</xdr:rowOff>
    </xdr:from>
    <xdr:to>
      <xdr:col>77</xdr:col>
      <xdr:colOff>44450</xdr:colOff>
      <xdr:row>17</xdr:row>
      <xdr:rowOff>107527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924508"/>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9858</xdr:rowOff>
    </xdr:from>
    <xdr:to>
      <xdr:col>72</xdr:col>
      <xdr:colOff>203200</xdr:colOff>
      <xdr:row>18</xdr:row>
      <xdr:rowOff>33746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92450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33746</xdr:rowOff>
    </xdr:from>
    <xdr:to>
      <xdr:col>68</xdr:col>
      <xdr:colOff>152400</xdr:colOff>
      <xdr:row>18</xdr:row>
      <xdr:rowOff>110732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119846"/>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10765</xdr:rowOff>
    </xdr:from>
    <xdr:to>
      <xdr:col>81</xdr:col>
      <xdr:colOff>95250</xdr:colOff>
      <xdr:row>17</xdr:row>
      <xdr:rowOff>112365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154292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9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56727</xdr:rowOff>
    </xdr:from>
    <xdr:to>
      <xdr:col>77</xdr:col>
      <xdr:colOff>95250</xdr:colOff>
      <xdr:row>17</xdr:row>
      <xdr:rowOff>158327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143104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130508</xdr:rowOff>
    </xdr:from>
    <xdr:to>
      <xdr:col>73</xdr:col>
      <xdr:colOff>44450</xdr:colOff>
      <xdr:row>17</xdr:row>
      <xdr:rowOff>60658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45435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154396</xdr:rowOff>
    </xdr:from>
    <xdr:to>
      <xdr:col>68</xdr:col>
      <xdr:colOff>203200</xdr:colOff>
      <xdr:row>18</xdr:row>
      <xdr:rowOff>84546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69323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59932</xdr:rowOff>
    </xdr:from>
    <xdr:to>
      <xdr:col>64</xdr:col>
      <xdr:colOff>152400</xdr:colOff>
      <xdr:row>18</xdr:row>
      <xdr:rowOff>161532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146309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2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49,037
48,533
535.49
35,564,732
34,672,071
514,973
15,576,859
28,539,769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％で前年度に比べて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の要因としては、前年度に比べ</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、定年延長に伴い、</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退職手当が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類似団体内平均値においては下回ってはいるものの、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人口千人当たりの職員数は類似団体内平均値より０．</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７５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人多い状況であるため、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行政のスリム化を図りながら適切な定員管理に努め、人件費の削減を行う。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1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旧南郷町総合支所の解体工事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に伴う経費の増や一部事業への特定財源の減などにより前年度に比べ０．５ポイントの増となっており、類似団体内平均値と同水準となっている。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今後も令和元年度に策定した公共施設の個別計画に基づき、施設の整理・統合等による施設維持管理費の縮減に努める。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7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扶助費に係る経常収支比率は、前年度に比べ０．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ポイントの増となり、類似団体内平均値より高い水準である。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比率が増加した要因としては、扶助費に対する特定財源の減による経常一般財源等の増によるものである。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様々な独自支援なども考えられる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ことから、独自支援についてはふるさと納税等の特定財源を確保したうえで実施するなど、硬直化する財政運営に歯止めをかけるよう努める。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33274</xdr:rowOff>
    </xdr:from>
    <xdr:to>
      <xdr:col>24</xdr:col>
      <xdr:colOff>25400</xdr:colOff>
      <xdr:row>57</xdr:row>
      <xdr:rowOff>106426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05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33274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88138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602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88138</xdr:rowOff>
    </xdr:from>
    <xdr:to>
      <xdr:col>11</xdr:col>
      <xdr:colOff>9525</xdr:colOff>
      <xdr:row>58</xdr:row>
      <xdr:rowOff>53848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60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153924</xdr:rowOff>
    </xdr:from>
    <xdr:to>
      <xdr:col>20</xdr:col>
      <xdr:colOff>38100</xdr:colOff>
      <xdr:row>57</xdr:row>
      <xdr:rowOff>84074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68851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37338</xdr:rowOff>
    </xdr:from>
    <xdr:to>
      <xdr:col>11</xdr:col>
      <xdr:colOff>60325</xdr:colOff>
      <xdr:row>57</xdr:row>
      <xdr:rowOff>138938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123715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xdr:rowOff>
    </xdr:from>
    <xdr:to>
      <xdr:col>6</xdr:col>
      <xdr:colOff>171450</xdr:colOff>
      <xdr:row>58</xdr:row>
      <xdr:rowOff>104648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89425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経常収支比率は前年比で０．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ポイントの増となっており、類似団体内平均値より高い水準である。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今後も、高齢者の増により給付費をはじめとする社会保障経費が増えることが想定されるため、普通会計の負担額を減らしていくよう、保険料等の財源の適正化に努めていく。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75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、類似団体内平均値より低い水準である。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した主な要因としては、公共下水道事業会計や病院事業会計への繰出金の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医師不足による外来・入院患者数の減による診療報酬の減等により、病院事業会計への繰出しが増える可能性もあるが、市単独の補助金・交付金について、その必要性及び妥当性の再検討や終期の設定、事業効果の検証等、計画的な見直し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新庁舎建設の終了に伴う、新庁舎建設事業債の減により、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年度も類似団体内平均値より低い水準である。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地方債発行の計画的抑制により改善基調が継続して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今後も、投資事業の計画的な実施や地方債発行の抑制に努め、公債費の削減を図っていく。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76200</xdr:rowOff>
    </xdr:from>
    <xdr:to>
      <xdr:col>24</xdr:col>
      <xdr:colOff>25400</xdr:colOff>
      <xdr:row>76</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06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25400</xdr:rowOff>
    </xdr:from>
    <xdr:to>
      <xdr:col>19</xdr:col>
      <xdr:colOff>187325</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5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25400</xdr:rowOff>
    </xdr:from>
    <xdr:to>
      <xdr:col>15</xdr:col>
      <xdr:colOff>98425</xdr:colOff>
      <xdr:row>76</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55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57150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9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146050</xdr:rowOff>
    </xdr:from>
    <xdr:to>
      <xdr:col>15</xdr:col>
      <xdr:colOff>149225</xdr:colOff>
      <xdr:row>76</xdr:row>
      <xdr:rowOff>76200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6350</xdr:rowOff>
    </xdr:from>
    <xdr:to>
      <xdr:col>6</xdr:col>
      <xdr:colOff>171450</xdr:colOff>
      <xdr:row>77</xdr:row>
      <xdr:rowOff>107950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118127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経常収支比率は前年比で</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ポイント減少しているが、類似団体内平均値より高い水準である。</a:t>
          </a:r>
          <a:endParaRPr lang="ja-JP" altLang="ja-JP" sz="1100" baseline="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比率が減少した要因としては、主に扶助費における教育・保育施設運営費の減</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（子供の数が減）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によるものが挙げられる。</a:t>
          </a:r>
          <a:endParaRPr lang="ja-JP" altLang="ja-JP" sz="1100" baseline="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今後も、社会保障費経費の増が予想されるため、事業見直しにより行政コストの削減を図り、更なる歳出抑制に努める。</a:t>
          </a:r>
          <a:endParaRPr lang="ja-JP" altLang="ja-JP" sz="11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71482</xdr:rowOff>
    </xdr:from>
    <xdr:to>
      <xdr:col>82</xdr:col>
      <xdr:colOff>107950</xdr:colOff>
      <xdr:row>76</xdr:row>
      <xdr:rowOff>110671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016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118835</xdr:rowOff>
    </xdr:from>
    <xdr:to>
      <xdr:col>78</xdr:col>
      <xdr:colOff>69850</xdr:colOff>
      <xdr:row>76</xdr:row>
      <xdr:rowOff>110671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77585"/>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76</xdr:row>
      <xdr:rowOff>78014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77585"/>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78</xdr:row>
      <xdr:rowOff>55155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08214"/>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20682</xdr:rowOff>
    </xdr:from>
    <xdr:to>
      <xdr:col>82</xdr:col>
      <xdr:colOff>158750</xdr:colOff>
      <xdr:row>76</xdr:row>
      <xdr:rowOff>122282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164209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146248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154413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27214</xdr:rowOff>
    </xdr:from>
    <xdr:to>
      <xdr:col>69</xdr:col>
      <xdr:colOff>142875</xdr:colOff>
      <xdr:row>76</xdr:row>
      <xdr:rowOff>128814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113591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4355</xdr:rowOff>
    </xdr:from>
    <xdr:to>
      <xdr:col>65</xdr:col>
      <xdr:colOff>53975</xdr:colOff>
      <xdr:row>78</xdr:row>
      <xdr:rowOff>105955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90732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127533</xdr:rowOff>
    </xdr:from>
    <xdr:to>
      <xdr:col>29</xdr:col>
      <xdr:colOff>127000</xdr:colOff>
      <xdr:row>17</xdr:row>
      <xdr:rowOff>150876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9808"/>
          <a:ext cx="647700" cy="2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150876</xdr:rowOff>
    </xdr:from>
    <xdr:to>
      <xdr:col>26</xdr:col>
      <xdr:colOff>50800</xdr:colOff>
      <xdr:row>17</xdr:row>
      <xdr:rowOff>161074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3151"/>
          <a:ext cx="698500" cy="1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161074</xdr:rowOff>
    </xdr:from>
    <xdr:to>
      <xdr:col>22</xdr:col>
      <xdr:colOff>114300</xdr:colOff>
      <xdr:row>18</xdr:row>
      <xdr:rowOff>30391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3349"/>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26848</xdr:rowOff>
    </xdr:from>
    <xdr:to>
      <xdr:col>18</xdr:col>
      <xdr:colOff>177800</xdr:colOff>
      <xdr:row>18</xdr:row>
      <xdr:rowOff>30391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60573"/>
          <a:ext cx="6985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76733</xdr:rowOff>
    </xdr:from>
    <xdr:to>
      <xdr:col>29</xdr:col>
      <xdr:colOff>177800</xdr:colOff>
      <xdr:row>18</xdr:row>
      <xdr:rowOff>6883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48810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100076</xdr:rowOff>
    </xdr:from>
    <xdr:to>
      <xdr:col>26</xdr:col>
      <xdr:colOff>101600</xdr:colOff>
      <xdr:row>18</xdr:row>
      <xdr:rowOff>30226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2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110274</xdr:rowOff>
    </xdr:from>
    <xdr:to>
      <xdr:col>22</xdr:col>
      <xdr:colOff>165100</xdr:colOff>
      <xdr:row>18</xdr:row>
      <xdr:rowOff>40424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50601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4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151041</xdr:rowOff>
    </xdr:from>
    <xdr:to>
      <xdr:col>19</xdr:col>
      <xdr:colOff>38100</xdr:colOff>
      <xdr:row>18</xdr:row>
      <xdr:rowOff>81191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91368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147498</xdr:rowOff>
    </xdr:from>
    <xdr:to>
      <xdr:col>15</xdr:col>
      <xdr:colOff>101600</xdr:colOff>
      <xdr:row>18</xdr:row>
      <xdr:rowOff>77648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87825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98066</xdr:rowOff>
    </xdr:from>
    <xdr:to>
      <xdr:col>29</xdr:col>
      <xdr:colOff>127000</xdr:colOff>
      <xdr:row>35</xdr:row>
      <xdr:rowOff>155934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08416"/>
          <a:ext cx="647700" cy="5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98066</xdr:rowOff>
    </xdr:from>
    <xdr:to>
      <xdr:col>26</xdr:col>
      <xdr:colOff>50800</xdr:colOff>
      <xdr:row>35</xdr:row>
      <xdr:rowOff>151166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08416"/>
          <a:ext cx="698500" cy="5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151166</xdr:rowOff>
    </xdr:from>
    <xdr:to>
      <xdr:col>22</xdr:col>
      <xdr:colOff>114300</xdr:colOff>
      <xdr:row>35</xdr:row>
      <xdr:rowOff>246068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61516"/>
          <a:ext cx="698500" cy="9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246068</xdr:rowOff>
    </xdr:from>
    <xdr:to>
      <xdr:col>18</xdr:col>
      <xdr:colOff>177800</xdr:colOff>
      <xdr:row>35</xdr:row>
      <xdr:rowOff>261351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56418"/>
          <a:ext cx="698500" cy="1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105134</xdr:rowOff>
    </xdr:from>
    <xdr:to>
      <xdr:col>29</xdr:col>
      <xdr:colOff>177800</xdr:colOff>
      <xdr:row>35</xdr:row>
      <xdr:rowOff>206734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293111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47266</xdr:rowOff>
    </xdr:from>
    <xdr:to>
      <xdr:col>26</xdr:col>
      <xdr:colOff>101600</xdr:colOff>
      <xdr:row>35</xdr:row>
      <xdr:rowOff>148866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5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159043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2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100366</xdr:rowOff>
    </xdr:from>
    <xdr:to>
      <xdr:col>22</xdr:col>
      <xdr:colOff>165100</xdr:colOff>
      <xdr:row>35</xdr:row>
      <xdr:rowOff>201966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1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212143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7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195268</xdr:rowOff>
    </xdr:from>
    <xdr:to>
      <xdr:col>19</xdr:col>
      <xdr:colOff>38100</xdr:colOff>
      <xdr:row>35</xdr:row>
      <xdr:rowOff>296868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307045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210551</xdr:rowOff>
    </xdr:from>
    <xdr:to>
      <xdr:col>15</xdr:col>
      <xdr:colOff>101600</xdr:colOff>
      <xdr:row>35</xdr:row>
      <xdr:rowOff>312151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2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322328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49,037
48,533
535.49
35,564,732
34,672,071
514,973
15,576,859
28,539,769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124384</xdr:rowOff>
    </xdr:from>
    <xdr:to>
      <xdr:col>24</xdr:col>
      <xdr:colOff>63500</xdr:colOff>
      <xdr:row>36</xdr:row>
      <xdr:rowOff>126441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658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126441</xdr:rowOff>
    </xdr:from>
    <xdr:to>
      <xdr:col>19</xdr:col>
      <xdr:colOff>177800</xdr:colOff>
      <xdr:row>36</xdr:row>
      <xdr:rowOff>132436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8641"/>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132436</xdr:rowOff>
    </xdr:from>
    <xdr:to>
      <xdr:col>15</xdr:col>
      <xdr:colOff>50800</xdr:colOff>
      <xdr:row>37</xdr:row>
      <xdr:rowOff>50927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4636"/>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11087</xdr:rowOff>
    </xdr:from>
    <xdr:to>
      <xdr:col>10</xdr:col>
      <xdr:colOff>114300</xdr:colOff>
      <xdr:row>37</xdr:row>
      <xdr:rowOff>50927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4737"/>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73584</xdr:rowOff>
    </xdr:from>
    <xdr:to>
      <xdr:col>24</xdr:col>
      <xdr:colOff>114300</xdr:colOff>
      <xdr:row>37</xdr:row>
      <xdr:rowOff>3734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96461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75641</xdr:rowOff>
    </xdr:from>
    <xdr:to>
      <xdr:col>20</xdr:col>
      <xdr:colOff>38100</xdr:colOff>
      <xdr:row>37</xdr:row>
      <xdr:rowOff>5791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22318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81636</xdr:rowOff>
    </xdr:from>
    <xdr:to>
      <xdr:col>15</xdr:col>
      <xdr:colOff>101600</xdr:colOff>
      <xdr:row>37</xdr:row>
      <xdr:rowOff>11786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28313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xdr:rowOff>
    </xdr:from>
    <xdr:to>
      <xdr:col>10</xdr:col>
      <xdr:colOff>165100</xdr:colOff>
      <xdr:row>37</xdr:row>
      <xdr:rowOff>101727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131737</xdr:rowOff>
    </xdr:from>
    <xdr:to>
      <xdr:col>6</xdr:col>
      <xdr:colOff>38100</xdr:colOff>
      <xdr:row>37</xdr:row>
      <xdr:rowOff>61887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78414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42806</xdr:rowOff>
    </xdr:from>
    <xdr:to>
      <xdr:col>24</xdr:col>
      <xdr:colOff>63500</xdr:colOff>
      <xdr:row>52</xdr:row>
      <xdr:rowOff>44537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58206"/>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44537</xdr:rowOff>
    </xdr:from>
    <xdr:to>
      <xdr:col>19</xdr:col>
      <xdr:colOff>177800</xdr:colOff>
      <xdr:row>52</xdr:row>
      <xdr:rowOff>139406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59937"/>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139406</xdr:rowOff>
    </xdr:from>
    <xdr:to>
      <xdr:col>15</xdr:col>
      <xdr:colOff>50800</xdr:colOff>
      <xdr:row>54</xdr:row>
      <xdr:rowOff>85685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54806"/>
          <a:ext cx="8890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85685</xdr:rowOff>
    </xdr:from>
    <xdr:to>
      <xdr:col>10</xdr:col>
      <xdr:colOff>114300</xdr:colOff>
      <xdr:row>56</xdr:row>
      <xdr:rowOff>47770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43985"/>
          <a:ext cx="889000" cy="3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163456</xdr:rowOff>
    </xdr:from>
    <xdr:to>
      <xdr:col>24</xdr:col>
      <xdr:colOff>114300</xdr:colOff>
      <xdr:row>52</xdr:row>
      <xdr:rowOff>93606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14883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165187</xdr:rowOff>
    </xdr:from>
    <xdr:to>
      <xdr:col>20</xdr:col>
      <xdr:colOff>38100</xdr:colOff>
      <xdr:row>52</xdr:row>
      <xdr:rowOff>95337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111864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68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88606</xdr:rowOff>
    </xdr:from>
    <xdr:to>
      <xdr:col>15</xdr:col>
      <xdr:colOff>101600</xdr:colOff>
      <xdr:row>53</xdr:row>
      <xdr:rowOff>18756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35283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77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34885</xdr:rowOff>
    </xdr:from>
    <xdr:to>
      <xdr:col>10</xdr:col>
      <xdr:colOff>165100</xdr:colOff>
      <xdr:row>54</xdr:row>
      <xdr:rowOff>136485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153012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168420</xdr:rowOff>
    </xdr:from>
    <xdr:to>
      <xdr:col>6</xdr:col>
      <xdr:colOff>38100</xdr:colOff>
      <xdr:row>56</xdr:row>
      <xdr:rowOff>98570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115097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33173</xdr:rowOff>
    </xdr:from>
    <xdr:to>
      <xdr:col>24</xdr:col>
      <xdr:colOff>63500</xdr:colOff>
      <xdr:row>76</xdr:row>
      <xdr:rowOff>164161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63373"/>
          <a:ext cx="8382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147107</xdr:rowOff>
    </xdr:from>
    <xdr:to>
      <xdr:col>19</xdr:col>
      <xdr:colOff>177800</xdr:colOff>
      <xdr:row>76</xdr:row>
      <xdr:rowOff>164161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7307"/>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147107</xdr:rowOff>
    </xdr:from>
    <xdr:to>
      <xdr:col>15</xdr:col>
      <xdr:colOff>50800</xdr:colOff>
      <xdr:row>77</xdr:row>
      <xdr:rowOff>1214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730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1214</xdr:rowOff>
    </xdr:from>
    <xdr:to>
      <xdr:col>10</xdr:col>
      <xdr:colOff>114300</xdr:colOff>
      <xdr:row>77</xdr:row>
      <xdr:rowOff>46614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02864"/>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153823</xdr:rowOff>
    </xdr:from>
    <xdr:to>
      <xdr:col>24</xdr:col>
      <xdr:colOff>114300</xdr:colOff>
      <xdr:row>76</xdr:row>
      <xdr:rowOff>83973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5249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113361</xdr:rowOff>
    </xdr:from>
    <xdr:to>
      <xdr:col>20</xdr:col>
      <xdr:colOff>38100</xdr:colOff>
      <xdr:row>77</xdr:row>
      <xdr:rowOff>43511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34638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96307</xdr:rowOff>
    </xdr:from>
    <xdr:to>
      <xdr:col>15</xdr:col>
      <xdr:colOff>101600</xdr:colOff>
      <xdr:row>77</xdr:row>
      <xdr:rowOff>26457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121864</xdr:rowOff>
    </xdr:from>
    <xdr:to>
      <xdr:col>10</xdr:col>
      <xdr:colOff>165100</xdr:colOff>
      <xdr:row>77</xdr:row>
      <xdr:rowOff>52014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43141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4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167264</xdr:rowOff>
    </xdr:from>
    <xdr:to>
      <xdr:col>6</xdr:col>
      <xdr:colOff>38100</xdr:colOff>
      <xdr:row>77</xdr:row>
      <xdr:rowOff>97414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88541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40912</xdr:rowOff>
    </xdr:from>
    <xdr:to>
      <xdr:col>24</xdr:col>
      <xdr:colOff>63500</xdr:colOff>
      <xdr:row>94</xdr:row>
      <xdr:rowOff>65470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85762"/>
          <a:ext cx="8382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56544</xdr:rowOff>
    </xdr:from>
    <xdr:to>
      <xdr:col>19</xdr:col>
      <xdr:colOff>177800</xdr:colOff>
      <xdr:row>94</xdr:row>
      <xdr:rowOff>65470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01394"/>
          <a:ext cx="889000" cy="18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56544</xdr:rowOff>
    </xdr:from>
    <xdr:to>
      <xdr:col>15</xdr:col>
      <xdr:colOff>50800</xdr:colOff>
      <xdr:row>95</xdr:row>
      <xdr:rowOff>48467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01394"/>
          <a:ext cx="889000" cy="3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48467</xdr:rowOff>
    </xdr:from>
    <xdr:to>
      <xdr:col>10</xdr:col>
      <xdr:colOff>114300</xdr:colOff>
      <xdr:row>95</xdr:row>
      <xdr:rowOff>108437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3621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161562</xdr:rowOff>
    </xdr:from>
    <xdr:to>
      <xdr:col>24</xdr:col>
      <xdr:colOff>114300</xdr:colOff>
      <xdr:row>93</xdr:row>
      <xdr:rowOff>91712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12989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8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14670</xdr:rowOff>
    </xdr:from>
    <xdr:to>
      <xdr:col>20</xdr:col>
      <xdr:colOff>38100</xdr:colOff>
      <xdr:row>94</xdr:row>
      <xdr:rowOff>116270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132797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0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5744</xdr:rowOff>
    </xdr:from>
    <xdr:to>
      <xdr:col>15</xdr:col>
      <xdr:colOff>101600</xdr:colOff>
      <xdr:row>93</xdr:row>
      <xdr:rowOff>107344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123871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2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169117</xdr:rowOff>
    </xdr:from>
    <xdr:to>
      <xdr:col>10</xdr:col>
      <xdr:colOff>165100</xdr:colOff>
      <xdr:row>95</xdr:row>
      <xdr:rowOff>99267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115794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57637</xdr:rowOff>
    </xdr:from>
    <xdr:to>
      <xdr:col>6</xdr:col>
      <xdr:colOff>38100</xdr:colOff>
      <xdr:row>95</xdr:row>
      <xdr:rowOff>159237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81494</xdr:rowOff>
    </xdr:from>
    <xdr:to>
      <xdr:col>55</xdr:col>
      <xdr:colOff>0</xdr:colOff>
      <xdr:row>37</xdr:row>
      <xdr:rowOff>56522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53694"/>
          <a:ext cx="838200" cy="14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67963</xdr:rowOff>
    </xdr:from>
    <xdr:to>
      <xdr:col>50</xdr:col>
      <xdr:colOff>114300</xdr:colOff>
      <xdr:row>37</xdr:row>
      <xdr:rowOff>56522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40163"/>
          <a:ext cx="889000" cy="1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21448</xdr:rowOff>
    </xdr:from>
    <xdr:to>
      <xdr:col>45</xdr:col>
      <xdr:colOff>177800</xdr:colOff>
      <xdr:row>36</xdr:row>
      <xdr:rowOff>67963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336398"/>
          <a:ext cx="889000" cy="9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135210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21448</xdr:rowOff>
    </xdr:from>
    <xdr:to>
      <xdr:col>41</xdr:col>
      <xdr:colOff>50800</xdr:colOff>
      <xdr:row>38</xdr:row>
      <xdr:rowOff>142672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336398"/>
          <a:ext cx="889000" cy="13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30694</xdr:rowOff>
    </xdr:from>
    <xdr:to>
      <xdr:col>55</xdr:col>
      <xdr:colOff>50800</xdr:colOff>
      <xdr:row>36</xdr:row>
      <xdr:rowOff>132294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9121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5722</xdr:rowOff>
    </xdr:from>
    <xdr:to>
      <xdr:col>50</xdr:col>
      <xdr:colOff>165100</xdr:colOff>
      <xdr:row>37</xdr:row>
      <xdr:rowOff>107322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98449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4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17163</xdr:rowOff>
    </xdr:from>
    <xdr:to>
      <xdr:col>46</xdr:col>
      <xdr:colOff>38100</xdr:colOff>
      <xdr:row>36</xdr:row>
      <xdr:rowOff>118763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135290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9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142098</xdr:rowOff>
    </xdr:from>
    <xdr:to>
      <xdr:col>41</xdr:col>
      <xdr:colOff>101600</xdr:colOff>
      <xdr:row>31</xdr:row>
      <xdr:rowOff>72248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63375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91872</xdr:rowOff>
    </xdr:from>
    <xdr:to>
      <xdr:col>36</xdr:col>
      <xdr:colOff>165100</xdr:colOff>
      <xdr:row>39</xdr:row>
      <xdr:rowOff>22022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70769</xdr:rowOff>
    </xdr:from>
    <xdr:to>
      <xdr:col>55</xdr:col>
      <xdr:colOff>0</xdr:colOff>
      <xdr:row>55</xdr:row>
      <xdr:rowOff>157157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329069"/>
          <a:ext cx="838200" cy="25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70769</xdr:rowOff>
    </xdr:from>
    <xdr:to>
      <xdr:col>50</xdr:col>
      <xdr:colOff>114300</xdr:colOff>
      <xdr:row>55</xdr:row>
      <xdr:rowOff>163894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29069"/>
          <a:ext cx="889000" cy="26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163894</xdr:rowOff>
    </xdr:from>
    <xdr:to>
      <xdr:col>45</xdr:col>
      <xdr:colOff>177800</xdr:colOff>
      <xdr:row>56</xdr:row>
      <xdr:rowOff>51567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93644"/>
          <a:ext cx="889000" cy="5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51567</xdr:rowOff>
    </xdr:from>
    <xdr:to>
      <xdr:col>41</xdr:col>
      <xdr:colOff>50800</xdr:colOff>
      <xdr:row>57</xdr:row>
      <xdr:rowOff>22901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52767"/>
          <a:ext cx="889000" cy="1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106357</xdr:rowOff>
    </xdr:from>
    <xdr:to>
      <xdr:col>55</xdr:col>
      <xdr:colOff>50800</xdr:colOff>
      <xdr:row>56</xdr:row>
      <xdr:rowOff>36507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84784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19969</xdr:rowOff>
    </xdr:from>
    <xdr:to>
      <xdr:col>50</xdr:col>
      <xdr:colOff>165100</xdr:colOff>
      <xdr:row>54</xdr:row>
      <xdr:rowOff>121569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138096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05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113094</xdr:rowOff>
    </xdr:from>
    <xdr:to>
      <xdr:col>46</xdr:col>
      <xdr:colOff>38100</xdr:colOff>
      <xdr:row>56</xdr:row>
      <xdr:rowOff>43244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59771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767</xdr:rowOff>
    </xdr:from>
    <xdr:to>
      <xdr:col>41</xdr:col>
      <xdr:colOff>101600</xdr:colOff>
      <xdr:row>56</xdr:row>
      <xdr:rowOff>102367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93494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143551</xdr:rowOff>
    </xdr:from>
    <xdr:to>
      <xdr:col>36</xdr:col>
      <xdr:colOff>165100</xdr:colOff>
      <xdr:row>57</xdr:row>
      <xdr:rowOff>73701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64828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140557</xdr:rowOff>
    </xdr:from>
    <xdr:to>
      <xdr:col>55</xdr:col>
      <xdr:colOff>0</xdr:colOff>
      <xdr:row>78</xdr:row>
      <xdr:rowOff>99695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42207"/>
          <a:ext cx="8382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99695</xdr:rowOff>
    </xdr:from>
    <xdr:to>
      <xdr:col>50</xdr:col>
      <xdr:colOff>114300</xdr:colOff>
      <xdr:row>79</xdr:row>
      <xdr:rowOff>37612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72795"/>
          <a:ext cx="889000" cy="10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170980</xdr:rowOff>
    </xdr:from>
    <xdr:to>
      <xdr:col>45</xdr:col>
      <xdr:colOff>177800</xdr:colOff>
      <xdr:row>79</xdr:row>
      <xdr:rowOff>37612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01180"/>
          <a:ext cx="889000" cy="3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119487</xdr:rowOff>
    </xdr:from>
    <xdr:to>
      <xdr:col>41</xdr:col>
      <xdr:colOff>50800</xdr:colOff>
      <xdr:row>76</xdr:row>
      <xdr:rowOff>170980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49687"/>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89757</xdr:rowOff>
    </xdr:from>
    <xdr:to>
      <xdr:col>55</xdr:col>
      <xdr:colOff>50800</xdr:colOff>
      <xdr:row>78</xdr:row>
      <xdr:rowOff>19907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68184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48895</xdr:rowOff>
    </xdr:from>
    <xdr:to>
      <xdr:col>50</xdr:col>
      <xdr:colOff>165100</xdr:colOff>
      <xdr:row>78</xdr:row>
      <xdr:rowOff>150495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141622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158262</xdr:rowOff>
    </xdr:from>
    <xdr:to>
      <xdr:col>46</xdr:col>
      <xdr:colOff>38100</xdr:colOff>
      <xdr:row>79</xdr:row>
      <xdr:rowOff>88412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79539</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120180</xdr:rowOff>
    </xdr:from>
    <xdr:to>
      <xdr:col>41</xdr:col>
      <xdr:colOff>101600</xdr:colOff>
      <xdr:row>77</xdr:row>
      <xdr:rowOff>50330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66857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2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68687</xdr:rowOff>
    </xdr:from>
    <xdr:to>
      <xdr:col>36</xdr:col>
      <xdr:colOff>165100</xdr:colOff>
      <xdr:row>76</xdr:row>
      <xdr:rowOff>170287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15365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161482</xdr:rowOff>
    </xdr:from>
    <xdr:to>
      <xdr:col>55</xdr:col>
      <xdr:colOff>0</xdr:colOff>
      <xdr:row>96</xdr:row>
      <xdr:rowOff>95732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106332"/>
          <a:ext cx="838200" cy="4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161482</xdr:rowOff>
    </xdr:from>
    <xdr:to>
      <xdr:col>50</xdr:col>
      <xdr:colOff>114300</xdr:colOff>
      <xdr:row>95</xdr:row>
      <xdr:rowOff>166697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106332"/>
          <a:ext cx="889000" cy="3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166697</xdr:rowOff>
    </xdr:from>
    <xdr:to>
      <xdr:col>45</xdr:col>
      <xdr:colOff>177800</xdr:colOff>
      <xdr:row>97</xdr:row>
      <xdr:rowOff>70794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54447"/>
          <a:ext cx="889000" cy="2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70794</xdr:rowOff>
    </xdr:from>
    <xdr:to>
      <xdr:col>41</xdr:col>
      <xdr:colOff>50800</xdr:colOff>
      <xdr:row>98</xdr:row>
      <xdr:rowOff>59908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01444"/>
          <a:ext cx="889000" cy="16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44932</xdr:rowOff>
    </xdr:from>
    <xdr:to>
      <xdr:col>55</xdr:col>
      <xdr:colOff>50800</xdr:colOff>
      <xdr:row>96</xdr:row>
      <xdr:rowOff>146532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23359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110682</xdr:rowOff>
    </xdr:from>
    <xdr:to>
      <xdr:col>50</xdr:col>
      <xdr:colOff>165100</xdr:colOff>
      <xdr:row>94</xdr:row>
      <xdr:rowOff>40832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0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57359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8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115897</xdr:rowOff>
    </xdr:from>
    <xdr:to>
      <xdr:col>46</xdr:col>
      <xdr:colOff>38100</xdr:colOff>
      <xdr:row>96</xdr:row>
      <xdr:rowOff>46047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62574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7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19994</xdr:rowOff>
    </xdr:from>
    <xdr:to>
      <xdr:col>41</xdr:col>
      <xdr:colOff>101600</xdr:colOff>
      <xdr:row>97</xdr:row>
      <xdr:rowOff>121594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9108</xdr:rowOff>
    </xdr:from>
    <xdr:to>
      <xdr:col>36</xdr:col>
      <xdr:colOff>165100</xdr:colOff>
      <xdr:row>98</xdr:row>
      <xdr:rowOff>110708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101835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149625</xdr:rowOff>
    </xdr:from>
    <xdr:to>
      <xdr:col>85</xdr:col>
      <xdr:colOff>127000</xdr:colOff>
      <xdr:row>38</xdr:row>
      <xdr:rowOff>32162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493275"/>
          <a:ext cx="8382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149625</xdr:rowOff>
    </xdr:from>
    <xdr:to>
      <xdr:col>81</xdr:col>
      <xdr:colOff>50800</xdr:colOff>
      <xdr:row>38</xdr:row>
      <xdr:rowOff>25381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493275"/>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25381</xdr:rowOff>
    </xdr:from>
    <xdr:to>
      <xdr:col>76</xdr:col>
      <xdr:colOff>114300</xdr:colOff>
      <xdr:row>38</xdr:row>
      <xdr:rowOff>77159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40481"/>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64929</xdr:rowOff>
    </xdr:from>
    <xdr:to>
      <xdr:col>71</xdr:col>
      <xdr:colOff>177800</xdr:colOff>
      <xdr:row>38</xdr:row>
      <xdr:rowOff>77159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80029"/>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152813</xdr:rowOff>
    </xdr:from>
    <xdr:to>
      <xdr:col>85</xdr:col>
      <xdr:colOff>177800</xdr:colOff>
      <xdr:row>38</xdr:row>
      <xdr:rowOff>82962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96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4240</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98825</xdr:rowOff>
    </xdr:from>
    <xdr:to>
      <xdr:col>81</xdr:col>
      <xdr:colOff>101600</xdr:colOff>
      <xdr:row>38</xdr:row>
      <xdr:rowOff>28975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45502</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14111" y="62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146031</xdr:rowOff>
    </xdr:from>
    <xdr:to>
      <xdr:col>76</xdr:col>
      <xdr:colOff>165100</xdr:colOff>
      <xdr:row>38</xdr:row>
      <xdr:rowOff>76181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92708</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62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26359</xdr:rowOff>
    </xdr:from>
    <xdr:to>
      <xdr:col>72</xdr:col>
      <xdr:colOff>38100</xdr:colOff>
      <xdr:row>38</xdr:row>
      <xdr:rowOff>127959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119086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3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14129</xdr:rowOff>
    </xdr:from>
    <xdr:to>
      <xdr:col>67</xdr:col>
      <xdr:colOff>101600</xdr:colOff>
      <xdr:row>38</xdr:row>
      <xdr:rowOff>115729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132256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3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167475</xdr:rowOff>
    </xdr:from>
    <xdr:to>
      <xdr:col>85</xdr:col>
      <xdr:colOff>127000</xdr:colOff>
      <xdr:row>76</xdr:row>
      <xdr:rowOff>2654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26225"/>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167475</xdr:rowOff>
    </xdr:from>
    <xdr:to>
      <xdr:col>81</xdr:col>
      <xdr:colOff>50800</xdr:colOff>
      <xdr:row>76</xdr:row>
      <xdr:rowOff>26005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26225"/>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26005</xdr:rowOff>
    </xdr:from>
    <xdr:to>
      <xdr:col>76</xdr:col>
      <xdr:colOff>114300</xdr:colOff>
      <xdr:row>76</xdr:row>
      <xdr:rowOff>34985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56205"/>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34985</xdr:rowOff>
    </xdr:from>
    <xdr:to>
      <xdr:col>71</xdr:col>
      <xdr:colOff>177800</xdr:colOff>
      <xdr:row>76</xdr:row>
      <xdr:rowOff>51183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6518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123304</xdr:rowOff>
    </xdr:from>
    <xdr:to>
      <xdr:col>85</xdr:col>
      <xdr:colOff>177800</xdr:colOff>
      <xdr:row>76</xdr:row>
      <xdr:rowOff>53454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101731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6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116675</xdr:rowOff>
    </xdr:from>
    <xdr:to>
      <xdr:col>81</xdr:col>
      <xdr:colOff>101600</xdr:colOff>
      <xdr:row>76</xdr:row>
      <xdr:rowOff>46825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37952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146655</xdr:rowOff>
    </xdr:from>
    <xdr:to>
      <xdr:col>76</xdr:col>
      <xdr:colOff>165100</xdr:colOff>
      <xdr:row>76</xdr:row>
      <xdr:rowOff>76805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67932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155635</xdr:rowOff>
    </xdr:from>
    <xdr:to>
      <xdr:col>72</xdr:col>
      <xdr:colOff>38100</xdr:colOff>
      <xdr:row>76</xdr:row>
      <xdr:rowOff>85785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102312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8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383</xdr:rowOff>
    </xdr:from>
    <xdr:to>
      <xdr:col>67</xdr:col>
      <xdr:colOff>101600</xdr:colOff>
      <xdr:row>76</xdr:row>
      <xdr:rowOff>101983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93110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73813</xdr:rowOff>
    </xdr:from>
    <xdr:to>
      <xdr:col>85</xdr:col>
      <xdr:colOff>127000</xdr:colOff>
      <xdr:row>96</xdr:row>
      <xdr:rowOff>35840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361563"/>
          <a:ext cx="838200"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145631</xdr:rowOff>
    </xdr:from>
    <xdr:to>
      <xdr:col>81</xdr:col>
      <xdr:colOff>50800</xdr:colOff>
      <xdr:row>95</xdr:row>
      <xdr:rowOff>73813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090481"/>
          <a:ext cx="889000" cy="2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145631</xdr:rowOff>
    </xdr:from>
    <xdr:to>
      <xdr:col>76</xdr:col>
      <xdr:colOff>114300</xdr:colOff>
      <xdr:row>97</xdr:row>
      <xdr:rowOff>34874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090481"/>
          <a:ext cx="889000" cy="57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34874</xdr:rowOff>
    </xdr:from>
    <xdr:to>
      <xdr:col>71</xdr:col>
      <xdr:colOff>177800</xdr:colOff>
      <xdr:row>97</xdr:row>
      <xdr:rowOff>167399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65524"/>
          <a:ext cx="889000" cy="1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156490</xdr:rowOff>
    </xdr:from>
    <xdr:to>
      <xdr:col>85</xdr:col>
      <xdr:colOff>177800</xdr:colOff>
      <xdr:row>96</xdr:row>
      <xdr:rowOff>86640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7917</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23013</xdr:rowOff>
    </xdr:from>
    <xdr:to>
      <xdr:col>81</xdr:col>
      <xdr:colOff>101600</xdr:colOff>
      <xdr:row>95</xdr:row>
      <xdr:rowOff>124613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3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141140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0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94831</xdr:rowOff>
    </xdr:from>
    <xdr:to>
      <xdr:col>76</xdr:col>
      <xdr:colOff>165100</xdr:colOff>
      <xdr:row>94</xdr:row>
      <xdr:rowOff>24981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0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41508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58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155524</xdr:rowOff>
    </xdr:from>
    <xdr:to>
      <xdr:col>72</xdr:col>
      <xdr:colOff>38100</xdr:colOff>
      <xdr:row>97</xdr:row>
      <xdr:rowOff>85674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102201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3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116599</xdr:rowOff>
    </xdr:from>
    <xdr:to>
      <xdr:col>67</xdr:col>
      <xdr:colOff>101600</xdr:colOff>
      <xdr:row>98</xdr:row>
      <xdr:rowOff>46749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63276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5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8577</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99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93660</xdr:rowOff>
    </xdr:from>
    <xdr:to>
      <xdr:col>116</xdr:col>
      <xdr:colOff>63500</xdr:colOff>
      <xdr:row>56</xdr:row>
      <xdr:rowOff>126944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694860"/>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87489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88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93660</xdr:rowOff>
    </xdr:from>
    <xdr:to>
      <xdr:col>111</xdr:col>
      <xdr:colOff>177800</xdr:colOff>
      <xdr:row>56</xdr:row>
      <xdr:rowOff>101387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69486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48582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101387</xdr:rowOff>
    </xdr:from>
    <xdr:to>
      <xdr:col>107</xdr:col>
      <xdr:colOff>50800</xdr:colOff>
      <xdr:row>56</xdr:row>
      <xdr:rowOff>107604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702587"/>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107604</xdr:rowOff>
    </xdr:from>
    <xdr:to>
      <xdr:col>102</xdr:col>
      <xdr:colOff>114300</xdr:colOff>
      <xdr:row>56</xdr:row>
      <xdr:rowOff>113640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708804"/>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76144</xdr:rowOff>
    </xdr:from>
    <xdr:to>
      <xdr:col>116</xdr:col>
      <xdr:colOff>114300</xdr:colOff>
      <xdr:row>57</xdr:row>
      <xdr:rowOff>6294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99021</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52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42860</xdr:rowOff>
    </xdr:from>
    <xdr:to>
      <xdr:col>112</xdr:col>
      <xdr:colOff>38100</xdr:colOff>
      <xdr:row>56</xdr:row>
      <xdr:rowOff>144460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160987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4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50587</xdr:rowOff>
    </xdr:from>
    <xdr:to>
      <xdr:col>107</xdr:col>
      <xdr:colOff>101600</xdr:colOff>
      <xdr:row>56</xdr:row>
      <xdr:rowOff>152187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168714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4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56804</xdr:rowOff>
    </xdr:from>
    <xdr:to>
      <xdr:col>102</xdr:col>
      <xdr:colOff>165100</xdr:colOff>
      <xdr:row>56</xdr:row>
      <xdr:rowOff>158404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3481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43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62840</xdr:rowOff>
    </xdr:from>
    <xdr:to>
      <xdr:col>98</xdr:col>
      <xdr:colOff>38100</xdr:colOff>
      <xdr:row>56</xdr:row>
      <xdr:rowOff>164440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9517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4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74435</xdr:rowOff>
    </xdr:from>
    <xdr:to>
      <xdr:col>116</xdr:col>
      <xdr:colOff>63500</xdr:colOff>
      <xdr:row>73</xdr:row>
      <xdr:rowOff>118249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59028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106820</xdr:rowOff>
    </xdr:from>
    <xdr:to>
      <xdr:col>111</xdr:col>
      <xdr:colOff>177800</xdr:colOff>
      <xdr:row>73</xdr:row>
      <xdr:rowOff>118249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2267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106820</xdr:rowOff>
    </xdr:from>
    <xdr:to>
      <xdr:col>107</xdr:col>
      <xdr:colOff>50800</xdr:colOff>
      <xdr:row>73</xdr:row>
      <xdr:rowOff>136804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622670"/>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136804</xdr:rowOff>
    </xdr:from>
    <xdr:to>
      <xdr:col>102</xdr:col>
      <xdr:colOff>114300</xdr:colOff>
      <xdr:row>74</xdr:row>
      <xdr:rowOff>34925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652654"/>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23635</xdr:rowOff>
    </xdr:from>
    <xdr:to>
      <xdr:col>116</xdr:col>
      <xdr:colOff>114300</xdr:colOff>
      <xdr:row>73</xdr:row>
      <xdr:rowOff>125235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5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46512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3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67449</xdr:rowOff>
    </xdr:from>
    <xdr:to>
      <xdr:col>112</xdr:col>
      <xdr:colOff>38100</xdr:colOff>
      <xdr:row>73</xdr:row>
      <xdr:rowOff>169049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3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56020</xdr:rowOff>
    </xdr:from>
    <xdr:to>
      <xdr:col>107</xdr:col>
      <xdr:colOff>101600</xdr:colOff>
      <xdr:row>73</xdr:row>
      <xdr:rowOff>157620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2697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3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86004</xdr:rowOff>
    </xdr:from>
    <xdr:to>
      <xdr:col>102</xdr:col>
      <xdr:colOff>165100</xdr:colOff>
      <xdr:row>74</xdr:row>
      <xdr:rowOff>16154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32681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3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155575</xdr:rowOff>
    </xdr:from>
    <xdr:to>
      <xdr:col>98</xdr:col>
      <xdr:colOff>38100</xdr:colOff>
      <xdr:row>74</xdr:row>
      <xdr:rowOff>85725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102252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ＭＳ Ｐゴシック" panose="020B0600070205080204" pitchFamily="50" charset="-128"/>
              <a:cs typeface="+mn-cs"/>
            </a:rPr>
            <a:t>歳出決算総額は、住民一人当たり</a:t>
          </a:r>
          <a:r>
            <a:rPr kumimoji="1" lang="ja-JP" altLang="en-US" sz="1100" baseline="0">
              <a:solidFill>
                <a:schemeClr val="dk1"/>
              </a:solidFill>
              <a:effectLst/>
              <a:latin typeface="+mn-lt"/>
              <a:ea typeface="ＭＳ Ｐゴシック" panose="020B0600070205080204" pitchFamily="50" charset="-128"/>
              <a:cs typeface="+mn-cs"/>
            </a:rPr>
            <a:t>７０７，０５９</a:t>
          </a:r>
          <a:r>
            <a:rPr kumimoji="1" lang="ja-JP" altLang="ja-JP" sz="1100" baseline="0">
              <a:solidFill>
                <a:schemeClr val="dk1"/>
              </a:solidFill>
              <a:effectLst/>
              <a:latin typeface="+mn-lt"/>
              <a:ea typeface="ＭＳ Ｐゴシック" panose="020B0600070205080204" pitchFamily="50" charset="-128"/>
              <a:cs typeface="+mn-cs"/>
            </a:rPr>
            <a:t>円となっている。</a:t>
          </a:r>
          <a:endParaRPr lang="ja-JP" altLang="ja-JP" sz="1100" baseline="0">
            <a:effectLst/>
            <a:ea typeface="ＭＳ Ｐゴシック" panose="020B0600070205080204" pitchFamily="50" charset="-128"/>
          </a:endParaRPr>
        </a:p>
        <a:p>
          <a:r>
            <a:rPr kumimoji="1" lang="ja-JP" altLang="ja-JP" sz="1100" baseline="0">
              <a:solidFill>
                <a:schemeClr val="dk1"/>
              </a:solidFill>
              <a:effectLst/>
              <a:latin typeface="+mn-lt"/>
              <a:ea typeface="ＭＳ Ｐゴシック" panose="020B0600070205080204" pitchFamily="50" charset="-128"/>
              <a:cs typeface="+mn-cs"/>
            </a:rPr>
            <a:t>主な構成項目である人件費は、住民一人当たり９</a:t>
          </a:r>
          <a:r>
            <a:rPr kumimoji="1" lang="ja-JP" altLang="en-US" sz="1100" baseline="0">
              <a:solidFill>
                <a:schemeClr val="dk1"/>
              </a:solidFill>
              <a:effectLst/>
              <a:latin typeface="+mn-lt"/>
              <a:ea typeface="ＭＳ Ｐゴシック" panose="020B0600070205080204" pitchFamily="50" charset="-128"/>
              <a:cs typeface="+mn-cs"/>
            </a:rPr>
            <a:t>４</a:t>
          </a:r>
          <a:r>
            <a:rPr kumimoji="1" lang="ja-JP" altLang="ja-JP" sz="1100" baseline="0">
              <a:solidFill>
                <a:schemeClr val="dk1"/>
              </a:solidFill>
              <a:effectLst/>
              <a:latin typeface="+mn-lt"/>
              <a:ea typeface="ＭＳ Ｐゴシック" panose="020B0600070205080204" pitchFamily="50" charset="-128"/>
              <a:cs typeface="+mn-cs"/>
            </a:rPr>
            <a:t>，</a:t>
          </a:r>
          <a:r>
            <a:rPr kumimoji="1" lang="ja-JP" altLang="en-US" sz="1100" baseline="0">
              <a:solidFill>
                <a:schemeClr val="dk1"/>
              </a:solidFill>
              <a:effectLst/>
              <a:latin typeface="+mn-lt"/>
              <a:ea typeface="ＭＳ Ｐゴシック" panose="020B0600070205080204" pitchFamily="50" charset="-128"/>
              <a:cs typeface="+mn-cs"/>
            </a:rPr>
            <a:t>２０６</a:t>
          </a:r>
          <a:r>
            <a:rPr kumimoji="1" lang="ja-JP" altLang="ja-JP" sz="1100" baseline="0">
              <a:solidFill>
                <a:schemeClr val="dk1"/>
              </a:solidFill>
              <a:effectLst/>
              <a:latin typeface="+mn-lt"/>
              <a:ea typeface="ＭＳ Ｐゴシック" panose="020B0600070205080204" pitchFamily="50" charset="-128"/>
              <a:cs typeface="+mn-cs"/>
            </a:rPr>
            <a:t>円と前年度より増加しており、依然として、類似団体内平均値を上回っている。</a:t>
          </a:r>
          <a:endParaRPr lang="ja-JP" altLang="ja-JP" sz="1100" baseline="0">
            <a:effectLst/>
            <a:ea typeface="ＭＳ Ｐゴシック" panose="020B0600070205080204" pitchFamily="50" charset="-128"/>
          </a:endParaRPr>
        </a:p>
        <a:p>
          <a:r>
            <a:rPr kumimoji="1" lang="ja-JP" altLang="ja-JP" sz="1100" baseline="0">
              <a:solidFill>
                <a:schemeClr val="dk1"/>
              </a:solidFill>
              <a:effectLst/>
              <a:latin typeface="+mn-lt"/>
              <a:ea typeface="ＭＳ Ｐゴシック" panose="020B0600070205080204" pitchFamily="50" charset="-128"/>
              <a:cs typeface="+mn-cs"/>
            </a:rPr>
            <a:t>職員数は第三次日南市定員適正化計画に基づき削減しているものの、人口減少に歯止めがかからないことから、住民一人当たりの人件費は大きくなる見込みである。今後も「民間にできることは民間に委ねる」という基本原則のもと、行政のスリム化を図りながら適正な定員管理に努める。</a:t>
          </a:r>
          <a:endParaRPr kumimoji="1" lang="en-US" altLang="ja-JP" sz="1100" baseline="0">
            <a:solidFill>
              <a:schemeClr val="dk1"/>
            </a:solidFill>
            <a:effectLst/>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Ｐゴシック" panose="020B0600070205080204" pitchFamily="50" charset="-128"/>
              <a:cs typeface="+mn-cs"/>
            </a:rPr>
            <a:t>扶助費は、住民一人当たり</a:t>
          </a:r>
          <a:r>
            <a:rPr kumimoji="1" lang="ja-JP" altLang="en-US" sz="1100" baseline="0">
              <a:solidFill>
                <a:schemeClr val="dk1"/>
              </a:solidFill>
              <a:effectLst/>
              <a:latin typeface="+mn-lt"/>
              <a:ea typeface="ＭＳ Ｐゴシック" panose="020B0600070205080204" pitchFamily="50" charset="-128"/>
              <a:cs typeface="+mn-cs"/>
            </a:rPr>
            <a:t>１５９，８２５</a:t>
          </a:r>
          <a:r>
            <a:rPr kumimoji="1" lang="ja-JP" altLang="ja-JP" sz="1100" baseline="0">
              <a:solidFill>
                <a:schemeClr val="dk1"/>
              </a:solidFill>
              <a:effectLst/>
              <a:latin typeface="+mn-lt"/>
              <a:ea typeface="ＭＳ Ｐゴシック" panose="020B0600070205080204" pitchFamily="50" charset="-128"/>
              <a:cs typeface="+mn-cs"/>
            </a:rPr>
            <a:t>円となっており、類似団体内平均値と比較して大きく上回っている。主な要因として、障がい者自立支援給付費</a:t>
          </a:r>
          <a:r>
            <a:rPr kumimoji="1" lang="ja-JP" altLang="en-US" sz="1100" baseline="0">
              <a:solidFill>
                <a:schemeClr val="dk1"/>
              </a:solidFill>
              <a:effectLst/>
              <a:latin typeface="+mn-lt"/>
              <a:ea typeface="ＭＳ Ｐゴシック" panose="020B0600070205080204" pitchFamily="50" charset="-128"/>
              <a:cs typeface="+mn-cs"/>
            </a:rPr>
            <a:t>や生活保護扶助費が増となっており、</a:t>
          </a:r>
          <a:r>
            <a:rPr kumimoji="1" lang="ja-JP" altLang="ja-JP" sz="1100" baseline="0">
              <a:solidFill>
                <a:schemeClr val="dk1"/>
              </a:solidFill>
              <a:effectLst/>
              <a:latin typeface="+mn-lt"/>
              <a:ea typeface="ＭＳ Ｐゴシック" panose="020B0600070205080204" pitchFamily="50" charset="-128"/>
              <a:cs typeface="+mn-cs"/>
            </a:rPr>
            <a:t>今後についても増加が見込まれる。</a:t>
          </a:r>
          <a:endParaRPr kumimoji="1" lang="en-US" altLang="ja-JP" sz="1100" baseline="0">
            <a:solidFill>
              <a:schemeClr val="dk1"/>
            </a:solidFill>
            <a:effectLst/>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ＭＳ Ｐゴシック" panose="020B0600070205080204" pitchFamily="50" charset="-128"/>
              <a:cs typeface="+mn-cs"/>
            </a:rPr>
            <a:t>物件費は、住民一人当たり</a:t>
          </a:r>
          <a:r>
            <a:rPr kumimoji="1" lang="ja-JP" altLang="en-US" sz="1100" baseline="0">
              <a:solidFill>
                <a:schemeClr val="dk1"/>
              </a:solidFill>
              <a:effectLst/>
              <a:latin typeface="+mn-lt"/>
              <a:ea typeface="ＭＳ Ｐゴシック" panose="020B0600070205080204" pitchFamily="50" charset="-128"/>
              <a:cs typeface="+mn-cs"/>
            </a:rPr>
            <a:t>１１６，９３４</a:t>
          </a:r>
          <a:r>
            <a:rPr kumimoji="1" lang="ja-JP" altLang="ja-JP" sz="1100" baseline="0">
              <a:solidFill>
                <a:schemeClr val="dk1"/>
              </a:solidFill>
              <a:effectLst/>
              <a:latin typeface="+mn-lt"/>
              <a:ea typeface="ＭＳ Ｐゴシック" panose="020B0600070205080204" pitchFamily="50" charset="-128"/>
              <a:cs typeface="+mn-cs"/>
            </a:rPr>
            <a:t>円となっており、類似団体内平均値及び前年度と比較して大きく上回っている。主な要因としては、</a:t>
          </a:r>
          <a:r>
            <a:rPr kumimoji="1" lang="ja-JP" altLang="en-US" sz="1100" baseline="0">
              <a:solidFill>
                <a:schemeClr val="dk1"/>
              </a:solidFill>
              <a:effectLst/>
              <a:latin typeface="+mn-lt"/>
              <a:ea typeface="ＭＳ Ｐゴシック" panose="020B0600070205080204" pitchFamily="50" charset="-128"/>
              <a:cs typeface="+mn-cs"/>
            </a:rPr>
            <a:t>旧南郷町総合支所の解体工事に伴う関係経費の</a:t>
          </a:r>
          <a:r>
            <a:rPr kumimoji="1" lang="ja-JP" altLang="ja-JP" sz="1100" baseline="0">
              <a:solidFill>
                <a:schemeClr val="dk1"/>
              </a:solidFill>
              <a:effectLst/>
              <a:latin typeface="+mn-lt"/>
              <a:ea typeface="ＭＳ Ｐゴシック" panose="020B0600070205080204" pitchFamily="50" charset="-128"/>
              <a:cs typeface="+mn-cs"/>
            </a:rPr>
            <a:t>増によるものである。</a:t>
          </a:r>
          <a:endParaRPr lang="ja-JP" altLang="ja-JP" sz="1100" baseline="0">
            <a:effectLst/>
            <a:ea typeface="ＭＳ Ｐゴシック" panose="020B0600070205080204" pitchFamily="50" charset="-128"/>
          </a:endParaRPr>
        </a:p>
        <a:p>
          <a:r>
            <a:rPr kumimoji="1" lang="ja-JP" altLang="ja-JP" sz="1100" baseline="0">
              <a:solidFill>
                <a:schemeClr val="dk1"/>
              </a:solidFill>
              <a:effectLst/>
              <a:latin typeface="+mn-lt"/>
              <a:ea typeface="ＭＳ Ｐゴシック" panose="020B0600070205080204" pitchFamily="50" charset="-128"/>
              <a:cs typeface="+mn-cs"/>
            </a:rPr>
            <a:t>積立金は、住民一人当たり</a:t>
          </a:r>
          <a:r>
            <a:rPr kumimoji="1" lang="ja-JP" altLang="en-US" sz="1100" baseline="0">
              <a:solidFill>
                <a:schemeClr val="dk1"/>
              </a:solidFill>
              <a:effectLst/>
              <a:latin typeface="+mn-lt"/>
              <a:ea typeface="ＭＳ Ｐゴシック" panose="020B0600070205080204" pitchFamily="50" charset="-128"/>
              <a:cs typeface="+mn-cs"/>
            </a:rPr>
            <a:t>４１，１７８</a:t>
          </a:r>
          <a:r>
            <a:rPr kumimoji="1" lang="ja-JP" altLang="ja-JP" sz="1100" baseline="0">
              <a:solidFill>
                <a:schemeClr val="dk1"/>
              </a:solidFill>
              <a:effectLst/>
              <a:latin typeface="+mn-lt"/>
              <a:ea typeface="ＭＳ Ｐゴシック" panose="020B0600070205080204" pitchFamily="50" charset="-128"/>
              <a:cs typeface="+mn-cs"/>
            </a:rPr>
            <a:t>円となっており、類似団体内平均値及び前年度と比較して大きく上回っている。主な要因として、</a:t>
          </a:r>
          <a:r>
            <a:rPr kumimoji="1" lang="ja-JP" altLang="en-US" sz="1100" baseline="0">
              <a:solidFill>
                <a:schemeClr val="dk1"/>
              </a:solidFill>
              <a:effectLst/>
              <a:latin typeface="+mn-lt"/>
              <a:ea typeface="ＭＳ Ｐゴシック" panose="020B0600070205080204" pitchFamily="50" charset="-128"/>
              <a:cs typeface="+mn-cs"/>
            </a:rPr>
            <a:t>ふるさと納税を含む</a:t>
          </a:r>
          <a:r>
            <a:rPr kumimoji="1" lang="ja-JP" altLang="ja-JP" sz="1100" baseline="0">
              <a:solidFill>
                <a:schemeClr val="dk1"/>
              </a:solidFill>
              <a:effectLst/>
              <a:latin typeface="+mn-lt"/>
              <a:ea typeface="ＭＳ Ｐゴシック" panose="020B0600070205080204" pitchFamily="50" charset="-128"/>
              <a:cs typeface="+mn-cs"/>
            </a:rPr>
            <a:t>寄附</a:t>
          </a:r>
          <a:r>
            <a:rPr kumimoji="1" lang="ja-JP" altLang="en-US" sz="1100" baseline="0">
              <a:solidFill>
                <a:schemeClr val="dk1"/>
              </a:solidFill>
              <a:effectLst/>
              <a:latin typeface="+mn-lt"/>
              <a:ea typeface="ＭＳ Ｐゴシック" panose="020B0600070205080204" pitchFamily="50" charset="-128"/>
              <a:cs typeface="+mn-cs"/>
            </a:rPr>
            <a:t>金の</a:t>
          </a:r>
          <a:r>
            <a:rPr kumimoji="1" lang="ja-JP" altLang="ja-JP" sz="1100" baseline="0">
              <a:solidFill>
                <a:schemeClr val="dk1"/>
              </a:solidFill>
              <a:effectLst/>
              <a:latin typeface="+mn-lt"/>
              <a:ea typeface="ＭＳ Ｐゴシック" panose="020B0600070205080204" pitchFamily="50" charset="-128"/>
              <a:cs typeface="+mn-cs"/>
            </a:rPr>
            <a:t>積立や</a:t>
          </a:r>
          <a:r>
            <a:rPr kumimoji="1" lang="ja-JP" altLang="en-US" sz="1100" baseline="0">
              <a:solidFill>
                <a:schemeClr val="dk1"/>
              </a:solidFill>
              <a:effectLst/>
              <a:latin typeface="+mn-lt"/>
              <a:ea typeface="ＭＳ Ｐゴシック" panose="020B0600070205080204" pitchFamily="50" charset="-128"/>
              <a:cs typeface="+mn-cs"/>
            </a:rPr>
            <a:t>減債</a:t>
          </a:r>
          <a:r>
            <a:rPr kumimoji="1" lang="ja-JP" altLang="ja-JP" sz="1100" baseline="0">
              <a:solidFill>
                <a:schemeClr val="dk1"/>
              </a:solidFill>
              <a:effectLst/>
              <a:latin typeface="+mn-lt"/>
              <a:ea typeface="ＭＳ Ｐゴシック" panose="020B0600070205080204" pitchFamily="50" charset="-128"/>
              <a:cs typeface="+mn-cs"/>
            </a:rPr>
            <a:t>基金の積立によるものである。</a:t>
          </a:r>
          <a:endParaRPr lang="ja-JP" altLang="ja-JP" sz="1100" baseline="0">
            <a:effectLst/>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49,037
48,533
535.49
35,564,732
34,672,071
514,973
15,576,859
28,539,769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109601</xdr:rowOff>
    </xdr:from>
    <xdr:to>
      <xdr:col>24</xdr:col>
      <xdr:colOff>63500</xdr:colOff>
      <xdr:row>35</xdr:row>
      <xdr:rowOff>160655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0351"/>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160655</xdr:rowOff>
    </xdr:from>
    <xdr:to>
      <xdr:col>19</xdr:col>
      <xdr:colOff>177800</xdr:colOff>
      <xdr:row>35</xdr:row>
      <xdr:rowOff>169418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140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165989</xdr:rowOff>
    </xdr:from>
    <xdr:to>
      <xdr:col>15</xdr:col>
      <xdr:colOff>50800</xdr:colOff>
      <xdr:row>35</xdr:row>
      <xdr:rowOff>169418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67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139700</xdr:rowOff>
    </xdr:from>
    <xdr:to>
      <xdr:col>10</xdr:col>
      <xdr:colOff>114300</xdr:colOff>
      <xdr:row>35</xdr:row>
      <xdr:rowOff>165989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045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58801</xdr:rowOff>
    </xdr:from>
    <xdr:to>
      <xdr:col>24</xdr:col>
      <xdr:colOff>114300</xdr:colOff>
      <xdr:row>35</xdr:row>
      <xdr:rowOff>160401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81678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109855</xdr:rowOff>
    </xdr:from>
    <xdr:to>
      <xdr:col>20</xdr:col>
      <xdr:colOff>38100</xdr:colOff>
      <xdr:row>36</xdr:row>
      <xdr:rowOff>40005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56532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118618</xdr:rowOff>
    </xdr:from>
    <xdr:to>
      <xdr:col>15</xdr:col>
      <xdr:colOff>101600</xdr:colOff>
      <xdr:row>36</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65295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115189</xdr:rowOff>
    </xdr:from>
    <xdr:to>
      <xdr:col>10</xdr:col>
      <xdr:colOff>165100</xdr:colOff>
      <xdr:row>36</xdr:row>
      <xdr:rowOff>45339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88900</xdr:rowOff>
    </xdr:from>
    <xdr:to>
      <xdr:col>6</xdr:col>
      <xdr:colOff>38100</xdr:colOff>
      <xdr:row>36</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35577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49746</xdr:rowOff>
    </xdr:from>
    <xdr:to>
      <xdr:col>24</xdr:col>
      <xdr:colOff>63500</xdr:colOff>
      <xdr:row>54</xdr:row>
      <xdr:rowOff>56087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36596"/>
          <a:ext cx="838200" cy="17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49746</xdr:rowOff>
    </xdr:from>
    <xdr:to>
      <xdr:col>19</xdr:col>
      <xdr:colOff>177800</xdr:colOff>
      <xdr:row>54</xdr:row>
      <xdr:rowOff>32820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36596"/>
          <a:ext cx="889000" cy="1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32190</xdr:rowOff>
    </xdr:from>
    <xdr:to>
      <xdr:col>15</xdr:col>
      <xdr:colOff>50800</xdr:colOff>
      <xdr:row>54</xdr:row>
      <xdr:rowOff>32820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19040"/>
          <a:ext cx="889000" cy="17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32190</xdr:rowOff>
    </xdr:from>
    <xdr:to>
      <xdr:col>10</xdr:col>
      <xdr:colOff>114300</xdr:colOff>
      <xdr:row>56</xdr:row>
      <xdr:rowOff>63357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19040"/>
          <a:ext cx="889000" cy="5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5287</xdr:rowOff>
    </xdr:from>
    <xdr:to>
      <xdr:col>24</xdr:col>
      <xdr:colOff>114300</xdr:colOff>
      <xdr:row>54</xdr:row>
      <xdr:rowOff>106887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28164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1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170396</xdr:rowOff>
    </xdr:from>
    <xdr:to>
      <xdr:col>20</xdr:col>
      <xdr:colOff>38100</xdr:colOff>
      <xdr:row>53</xdr:row>
      <xdr:rowOff>100546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117073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153470</xdr:rowOff>
    </xdr:from>
    <xdr:to>
      <xdr:col>15</xdr:col>
      <xdr:colOff>101600</xdr:colOff>
      <xdr:row>54</xdr:row>
      <xdr:rowOff>83620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4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100147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1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152840</xdr:rowOff>
    </xdr:from>
    <xdr:to>
      <xdr:col>10</xdr:col>
      <xdr:colOff>165100</xdr:colOff>
      <xdr:row>53</xdr:row>
      <xdr:rowOff>82990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99517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8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12557</xdr:rowOff>
    </xdr:from>
    <xdr:to>
      <xdr:col>6</xdr:col>
      <xdr:colOff>38100</xdr:colOff>
      <xdr:row>56</xdr:row>
      <xdr:rowOff>114157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130684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16223</xdr:rowOff>
    </xdr:from>
    <xdr:to>
      <xdr:col>24</xdr:col>
      <xdr:colOff>63500</xdr:colOff>
      <xdr:row>73</xdr:row>
      <xdr:rowOff>108072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60623"/>
          <a:ext cx="838200" cy="2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132548</xdr:rowOff>
    </xdr:from>
    <xdr:to>
      <xdr:col>19</xdr:col>
      <xdr:colOff>177800</xdr:colOff>
      <xdr:row>73</xdr:row>
      <xdr:rowOff>108072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476948"/>
          <a:ext cx="889000" cy="14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132548</xdr:rowOff>
    </xdr:from>
    <xdr:to>
      <xdr:col>15</xdr:col>
      <xdr:colOff>50800</xdr:colOff>
      <xdr:row>76</xdr:row>
      <xdr:rowOff>18183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76948"/>
          <a:ext cx="889000" cy="57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18183</xdr:rowOff>
    </xdr:from>
    <xdr:to>
      <xdr:col>10</xdr:col>
      <xdr:colOff>114300</xdr:colOff>
      <xdr:row>76</xdr:row>
      <xdr:rowOff>158200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8383"/>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136873</xdr:rowOff>
    </xdr:from>
    <xdr:to>
      <xdr:col>24</xdr:col>
      <xdr:colOff>114300</xdr:colOff>
      <xdr:row>72</xdr:row>
      <xdr:rowOff>67023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159750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6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57272</xdr:rowOff>
    </xdr:from>
    <xdr:to>
      <xdr:col>20</xdr:col>
      <xdr:colOff>38100</xdr:colOff>
      <xdr:row>73</xdr:row>
      <xdr:rowOff>158872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7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4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81748</xdr:rowOff>
    </xdr:from>
    <xdr:to>
      <xdr:col>15</xdr:col>
      <xdr:colOff>101600</xdr:colOff>
      <xdr:row>73</xdr:row>
      <xdr:rowOff>11898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28425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0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138833</xdr:rowOff>
    </xdr:from>
    <xdr:to>
      <xdr:col>10</xdr:col>
      <xdr:colOff>165100</xdr:colOff>
      <xdr:row>76</xdr:row>
      <xdr:rowOff>68982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7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85510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107400</xdr:rowOff>
    </xdr:from>
    <xdr:to>
      <xdr:col>6</xdr:col>
      <xdr:colOff>38100</xdr:colOff>
      <xdr:row>77</xdr:row>
      <xdr:rowOff>37550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54077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1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88779</xdr:rowOff>
    </xdr:from>
    <xdr:to>
      <xdr:col>24</xdr:col>
      <xdr:colOff>63500</xdr:colOff>
      <xdr:row>95</xdr:row>
      <xdr:rowOff>147225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76529"/>
          <a:ext cx="8382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88779</xdr:rowOff>
    </xdr:from>
    <xdr:to>
      <xdr:col>19</xdr:col>
      <xdr:colOff>177800</xdr:colOff>
      <xdr:row>95</xdr:row>
      <xdr:rowOff>139700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76529"/>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139700</xdr:rowOff>
    </xdr:from>
    <xdr:to>
      <xdr:col>15</xdr:col>
      <xdr:colOff>50800</xdr:colOff>
      <xdr:row>97</xdr:row>
      <xdr:rowOff>35040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27450"/>
          <a:ext cx="889000" cy="2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155739</xdr:rowOff>
    </xdr:from>
    <xdr:to>
      <xdr:col>10</xdr:col>
      <xdr:colOff>114300</xdr:colOff>
      <xdr:row>97</xdr:row>
      <xdr:rowOff>35040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14939"/>
          <a:ext cx="889000" cy="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96425</xdr:rowOff>
    </xdr:from>
    <xdr:to>
      <xdr:col>24</xdr:col>
      <xdr:colOff>114300</xdr:colOff>
      <xdr:row>96</xdr:row>
      <xdr:rowOff>26575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74852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37979</xdr:rowOff>
    </xdr:from>
    <xdr:to>
      <xdr:col>20</xdr:col>
      <xdr:colOff>38100</xdr:colOff>
      <xdr:row>95</xdr:row>
      <xdr:rowOff>139579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156106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88900</xdr:rowOff>
    </xdr:from>
    <xdr:to>
      <xdr:col>15</xdr:col>
      <xdr:colOff>101600</xdr:colOff>
      <xdr:row>96</xdr:row>
      <xdr:rowOff>19050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155690</xdr:rowOff>
    </xdr:from>
    <xdr:to>
      <xdr:col>10</xdr:col>
      <xdr:colOff>165100</xdr:colOff>
      <xdr:row>97</xdr:row>
      <xdr:rowOff>85840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76967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104939</xdr:rowOff>
    </xdr:from>
    <xdr:to>
      <xdr:col>6</xdr:col>
      <xdr:colOff>38100</xdr:colOff>
      <xdr:row>97</xdr:row>
      <xdr:rowOff>35089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28067</xdr:rowOff>
    </xdr:from>
    <xdr:to>
      <xdr:col>55</xdr:col>
      <xdr:colOff>0</xdr:colOff>
      <xdr:row>39</xdr:row>
      <xdr:rowOff>28448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1461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28448</xdr:rowOff>
    </xdr:from>
    <xdr:to>
      <xdr:col>50</xdr:col>
      <xdr:colOff>114300</xdr:colOff>
      <xdr:row>39</xdr:row>
      <xdr:rowOff>28829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149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28448</xdr:rowOff>
    </xdr:from>
    <xdr:to>
      <xdr:col>45</xdr:col>
      <xdr:colOff>177800</xdr:colOff>
      <xdr:row>39</xdr:row>
      <xdr:rowOff>28829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49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26924</xdr:rowOff>
    </xdr:from>
    <xdr:to>
      <xdr:col>41</xdr:col>
      <xdr:colOff>50800</xdr:colOff>
      <xdr:row>39</xdr:row>
      <xdr:rowOff>28448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134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148717</xdr:rowOff>
    </xdr:from>
    <xdr:to>
      <xdr:col>55</xdr:col>
      <xdr:colOff>50800</xdr:colOff>
      <xdr:row>39</xdr:row>
      <xdr:rowOff>78867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63644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8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149098</xdr:rowOff>
    </xdr:from>
    <xdr:to>
      <xdr:col>50</xdr:col>
      <xdr:colOff>165100</xdr:colOff>
      <xdr:row>39</xdr:row>
      <xdr:rowOff>79248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70375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149479</xdr:rowOff>
    </xdr:from>
    <xdr:to>
      <xdr:col>46</xdr:col>
      <xdr:colOff>38100</xdr:colOff>
      <xdr:row>39</xdr:row>
      <xdr:rowOff>79629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70756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149098</xdr:rowOff>
    </xdr:from>
    <xdr:to>
      <xdr:col>41</xdr:col>
      <xdr:colOff>101600</xdr:colOff>
      <xdr:row>39</xdr:row>
      <xdr:rowOff>79248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70375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147574</xdr:rowOff>
    </xdr:from>
    <xdr:to>
      <xdr:col>36</xdr:col>
      <xdr:colOff>165100</xdr:colOff>
      <xdr:row>39</xdr:row>
      <xdr:rowOff>77724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68851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38888</xdr:rowOff>
    </xdr:from>
    <xdr:to>
      <xdr:col>55</xdr:col>
      <xdr:colOff>0</xdr:colOff>
      <xdr:row>56</xdr:row>
      <xdr:rowOff>68225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40088"/>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141662</xdr:rowOff>
    </xdr:from>
    <xdr:to>
      <xdr:col>50</xdr:col>
      <xdr:colOff>114300</xdr:colOff>
      <xdr:row>56</xdr:row>
      <xdr:rowOff>68225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71412"/>
          <a:ext cx="889000" cy="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141662</xdr:rowOff>
    </xdr:from>
    <xdr:to>
      <xdr:col>45</xdr:col>
      <xdr:colOff>177800</xdr:colOff>
      <xdr:row>56</xdr:row>
      <xdr:rowOff>81064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71412"/>
          <a:ext cx="889000" cy="1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81064</xdr:rowOff>
    </xdr:from>
    <xdr:to>
      <xdr:col>41</xdr:col>
      <xdr:colOff>50800</xdr:colOff>
      <xdr:row>56</xdr:row>
      <xdr:rowOff>158350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82264"/>
          <a:ext cx="8890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159538</xdr:rowOff>
    </xdr:from>
    <xdr:to>
      <xdr:col>55</xdr:col>
      <xdr:colOff>50800</xdr:colOff>
      <xdr:row>56</xdr:row>
      <xdr:rowOff>89688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137965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17425</xdr:rowOff>
    </xdr:from>
    <xdr:to>
      <xdr:col>50</xdr:col>
      <xdr:colOff>165100</xdr:colOff>
      <xdr:row>56</xdr:row>
      <xdr:rowOff>119025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90862</xdr:rowOff>
    </xdr:from>
    <xdr:to>
      <xdr:col>46</xdr:col>
      <xdr:colOff>38100</xdr:colOff>
      <xdr:row>56</xdr:row>
      <xdr:rowOff>21012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37539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30264</xdr:rowOff>
    </xdr:from>
    <xdr:to>
      <xdr:col>41</xdr:col>
      <xdr:colOff>101600</xdr:colOff>
      <xdr:row>56</xdr:row>
      <xdr:rowOff>131864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107550</xdr:rowOff>
    </xdr:from>
    <xdr:to>
      <xdr:col>36</xdr:col>
      <xdr:colOff>165100</xdr:colOff>
      <xdr:row>57</xdr:row>
      <xdr:rowOff>37700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28827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134736</xdr:rowOff>
    </xdr:from>
    <xdr:to>
      <xdr:col>55</xdr:col>
      <xdr:colOff>0</xdr:colOff>
      <xdr:row>75</xdr:row>
      <xdr:rowOff>939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479136"/>
          <a:ext cx="838200" cy="3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118669</xdr:rowOff>
    </xdr:from>
    <xdr:to>
      <xdr:col>50</xdr:col>
      <xdr:colOff>114300</xdr:colOff>
      <xdr:row>75</xdr:row>
      <xdr:rowOff>939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120169"/>
          <a:ext cx="889000" cy="7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118669</xdr:rowOff>
    </xdr:from>
    <xdr:to>
      <xdr:col>45</xdr:col>
      <xdr:colOff>177800</xdr:colOff>
      <xdr:row>72</xdr:row>
      <xdr:rowOff>110048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120169"/>
          <a:ext cx="889000" cy="3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110048</xdr:rowOff>
    </xdr:from>
    <xdr:to>
      <xdr:col>41</xdr:col>
      <xdr:colOff>50800</xdr:colOff>
      <xdr:row>76</xdr:row>
      <xdr:rowOff>13709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454448"/>
          <a:ext cx="889000" cy="5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83936</xdr:rowOff>
    </xdr:from>
    <xdr:to>
      <xdr:col>55</xdr:col>
      <xdr:colOff>50800</xdr:colOff>
      <xdr:row>73</xdr:row>
      <xdr:rowOff>14086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4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106813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121589</xdr:rowOff>
    </xdr:from>
    <xdr:to>
      <xdr:col>50</xdr:col>
      <xdr:colOff>165100</xdr:colOff>
      <xdr:row>75</xdr:row>
      <xdr:rowOff>51739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68266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67869</xdr:rowOff>
    </xdr:from>
    <xdr:to>
      <xdr:col>46</xdr:col>
      <xdr:colOff>38100</xdr:colOff>
      <xdr:row>70</xdr:row>
      <xdr:rowOff>169469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06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14546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184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59248</xdr:rowOff>
    </xdr:from>
    <xdr:to>
      <xdr:col>41</xdr:col>
      <xdr:colOff>101600</xdr:colOff>
      <xdr:row>72</xdr:row>
      <xdr:rowOff>160848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4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5925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1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134358</xdr:rowOff>
    </xdr:from>
    <xdr:to>
      <xdr:col>36</xdr:col>
      <xdr:colOff>165100</xdr:colOff>
      <xdr:row>76</xdr:row>
      <xdr:rowOff>64508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81035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146938</xdr:rowOff>
    </xdr:from>
    <xdr:to>
      <xdr:col>55</xdr:col>
      <xdr:colOff>0</xdr:colOff>
      <xdr:row>96</xdr:row>
      <xdr:rowOff>105790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3468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105790</xdr:rowOff>
    </xdr:from>
    <xdr:to>
      <xdr:col>50</xdr:col>
      <xdr:colOff>114300</xdr:colOff>
      <xdr:row>96</xdr:row>
      <xdr:rowOff>121259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64990"/>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121259</xdr:rowOff>
    </xdr:from>
    <xdr:to>
      <xdr:col>45</xdr:col>
      <xdr:colOff>177800</xdr:colOff>
      <xdr:row>97</xdr:row>
      <xdr:rowOff>24524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80459"/>
          <a:ext cx="889000" cy="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24524</xdr:rowOff>
    </xdr:from>
    <xdr:to>
      <xdr:col>41</xdr:col>
      <xdr:colOff>50800</xdr:colOff>
      <xdr:row>97</xdr:row>
      <xdr:rowOff>117373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55174"/>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96138</xdr:rowOff>
    </xdr:from>
    <xdr:to>
      <xdr:col>55</xdr:col>
      <xdr:colOff>50800</xdr:colOff>
      <xdr:row>96</xdr:row>
      <xdr:rowOff>26288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74565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6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54990</xdr:rowOff>
    </xdr:from>
    <xdr:to>
      <xdr:col>50</xdr:col>
      <xdr:colOff>165100</xdr:colOff>
      <xdr:row>96</xdr:row>
      <xdr:rowOff>156590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147717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0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70459</xdr:rowOff>
    </xdr:from>
    <xdr:to>
      <xdr:col>46</xdr:col>
      <xdr:colOff>38100</xdr:colOff>
      <xdr:row>97</xdr:row>
      <xdr:rowOff>609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145174</xdr:rowOff>
    </xdr:from>
    <xdr:to>
      <xdr:col>41</xdr:col>
      <xdr:colOff>101600</xdr:colOff>
      <xdr:row>97</xdr:row>
      <xdr:rowOff>75324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66573</xdr:rowOff>
    </xdr:from>
    <xdr:to>
      <xdr:col>36</xdr:col>
      <xdr:colOff>165100</xdr:colOff>
      <xdr:row>97</xdr:row>
      <xdr:rowOff>168173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159300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75349</xdr:rowOff>
    </xdr:from>
    <xdr:to>
      <xdr:col>85</xdr:col>
      <xdr:colOff>127000</xdr:colOff>
      <xdr:row>36</xdr:row>
      <xdr:rowOff>164846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47549"/>
          <a:ext cx="8382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75349</xdr:rowOff>
    </xdr:from>
    <xdr:to>
      <xdr:col>81</xdr:col>
      <xdr:colOff>50800</xdr:colOff>
      <xdr:row>37</xdr:row>
      <xdr:rowOff>24524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47549"/>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30658</xdr:rowOff>
    </xdr:from>
    <xdr:to>
      <xdr:col>76</xdr:col>
      <xdr:colOff>114300</xdr:colOff>
      <xdr:row>37</xdr:row>
      <xdr:rowOff>24524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688508"/>
          <a:ext cx="889000" cy="6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30658</xdr:rowOff>
    </xdr:from>
    <xdr:to>
      <xdr:col>71</xdr:col>
      <xdr:colOff>177800</xdr:colOff>
      <xdr:row>36</xdr:row>
      <xdr:rowOff>2311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688508"/>
          <a:ext cx="889000" cy="48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114046</xdr:rowOff>
    </xdr:from>
    <xdr:to>
      <xdr:col>85</xdr:col>
      <xdr:colOff>177800</xdr:colOff>
      <xdr:row>37</xdr:row>
      <xdr:rowOff>44196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92473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24549</xdr:rowOff>
    </xdr:from>
    <xdr:to>
      <xdr:col>81</xdr:col>
      <xdr:colOff>101600</xdr:colOff>
      <xdr:row>36</xdr:row>
      <xdr:rowOff>126149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142676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145174</xdr:rowOff>
    </xdr:from>
    <xdr:to>
      <xdr:col>76</xdr:col>
      <xdr:colOff>165100</xdr:colOff>
      <xdr:row>37</xdr:row>
      <xdr:rowOff>75324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66451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151308</xdr:rowOff>
    </xdr:from>
    <xdr:to>
      <xdr:col>72</xdr:col>
      <xdr:colOff>38100</xdr:colOff>
      <xdr:row>33</xdr:row>
      <xdr:rowOff>81458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97985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1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122961</xdr:rowOff>
    </xdr:from>
    <xdr:to>
      <xdr:col>67</xdr:col>
      <xdr:colOff>101600</xdr:colOff>
      <xdr:row>36</xdr:row>
      <xdr:rowOff>53111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69638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96362</xdr:rowOff>
    </xdr:from>
    <xdr:to>
      <xdr:col>85</xdr:col>
      <xdr:colOff>127000</xdr:colOff>
      <xdr:row>58</xdr:row>
      <xdr:rowOff>120936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10040462"/>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137661</xdr:rowOff>
    </xdr:from>
    <xdr:to>
      <xdr:col>81</xdr:col>
      <xdr:colOff>50800</xdr:colOff>
      <xdr:row>58</xdr:row>
      <xdr:rowOff>96362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38861"/>
          <a:ext cx="889000" cy="30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137661</xdr:rowOff>
    </xdr:from>
    <xdr:to>
      <xdr:col>76</xdr:col>
      <xdr:colOff>114300</xdr:colOff>
      <xdr:row>58</xdr:row>
      <xdr:rowOff>125832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38861"/>
          <a:ext cx="889000" cy="3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125832</xdr:rowOff>
    </xdr:from>
    <xdr:to>
      <xdr:col>71</xdr:col>
      <xdr:colOff>177800</xdr:colOff>
      <xdr:row>59</xdr:row>
      <xdr:rowOff>93580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69932"/>
          <a:ext cx="889000" cy="1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70136</xdr:rowOff>
    </xdr:from>
    <xdr:to>
      <xdr:col>85</xdr:col>
      <xdr:colOff>177800</xdr:colOff>
      <xdr:row>59</xdr:row>
      <xdr:rowOff>286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48563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45562</xdr:rowOff>
    </xdr:from>
    <xdr:to>
      <xdr:col>81</xdr:col>
      <xdr:colOff>101600</xdr:colOff>
      <xdr:row>58</xdr:row>
      <xdr:rowOff>147162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138289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86861</xdr:rowOff>
    </xdr:from>
    <xdr:to>
      <xdr:col>76</xdr:col>
      <xdr:colOff>165100</xdr:colOff>
      <xdr:row>57</xdr:row>
      <xdr:rowOff>17011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33538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75032</xdr:rowOff>
    </xdr:from>
    <xdr:to>
      <xdr:col>72</xdr:col>
      <xdr:colOff>38100</xdr:colOff>
      <xdr:row>59</xdr:row>
      <xdr:rowOff>5182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167759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42780</xdr:rowOff>
    </xdr:from>
    <xdr:to>
      <xdr:col>67</xdr:col>
      <xdr:colOff>101600</xdr:colOff>
      <xdr:row>59</xdr:row>
      <xdr:rowOff>144380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135507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149625</xdr:rowOff>
    </xdr:from>
    <xdr:to>
      <xdr:col>85</xdr:col>
      <xdr:colOff>127000</xdr:colOff>
      <xdr:row>78</xdr:row>
      <xdr:rowOff>32162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351275"/>
          <a:ext cx="8382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149625</xdr:rowOff>
    </xdr:from>
    <xdr:to>
      <xdr:col>81</xdr:col>
      <xdr:colOff>50800</xdr:colOff>
      <xdr:row>78</xdr:row>
      <xdr:rowOff>25381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351275"/>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25381</xdr:rowOff>
    </xdr:from>
    <xdr:to>
      <xdr:col>76</xdr:col>
      <xdr:colOff>114300</xdr:colOff>
      <xdr:row>78</xdr:row>
      <xdr:rowOff>77158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98481"/>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64929</xdr:rowOff>
    </xdr:from>
    <xdr:to>
      <xdr:col>71</xdr:col>
      <xdr:colOff>177800</xdr:colOff>
      <xdr:row>78</xdr:row>
      <xdr:rowOff>77158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38029"/>
          <a:ext cx="889000" cy="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152812</xdr:rowOff>
    </xdr:from>
    <xdr:to>
      <xdr:col>85</xdr:col>
      <xdr:colOff>177800</xdr:colOff>
      <xdr:row>78</xdr:row>
      <xdr:rowOff>82962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4239</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98825</xdr:rowOff>
    </xdr:from>
    <xdr:to>
      <xdr:col>81</xdr:col>
      <xdr:colOff>101600</xdr:colOff>
      <xdr:row>78</xdr:row>
      <xdr:rowOff>28975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45502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0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146031</xdr:rowOff>
    </xdr:from>
    <xdr:to>
      <xdr:col>76</xdr:col>
      <xdr:colOff>165100</xdr:colOff>
      <xdr:row>78</xdr:row>
      <xdr:rowOff>76181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92708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1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26358</xdr:rowOff>
    </xdr:from>
    <xdr:to>
      <xdr:col>72</xdr:col>
      <xdr:colOff>38100</xdr:colOff>
      <xdr:row>78</xdr:row>
      <xdr:rowOff>127958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119085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9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14129</xdr:rowOff>
    </xdr:from>
    <xdr:to>
      <xdr:col>67</xdr:col>
      <xdr:colOff>101600</xdr:colOff>
      <xdr:row>78</xdr:row>
      <xdr:rowOff>115729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132256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1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167475</xdr:rowOff>
    </xdr:from>
    <xdr:to>
      <xdr:col>85</xdr:col>
      <xdr:colOff>127000</xdr:colOff>
      <xdr:row>96</xdr:row>
      <xdr:rowOff>2654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455225"/>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167475</xdr:rowOff>
    </xdr:from>
    <xdr:to>
      <xdr:col>81</xdr:col>
      <xdr:colOff>50800</xdr:colOff>
      <xdr:row>96</xdr:row>
      <xdr:rowOff>26005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55225"/>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26005</xdr:rowOff>
    </xdr:from>
    <xdr:to>
      <xdr:col>76</xdr:col>
      <xdr:colOff>114300</xdr:colOff>
      <xdr:row>96</xdr:row>
      <xdr:rowOff>34985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85205"/>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34985</xdr:rowOff>
    </xdr:from>
    <xdr:to>
      <xdr:col>71</xdr:col>
      <xdr:colOff>177800</xdr:colOff>
      <xdr:row>96</xdr:row>
      <xdr:rowOff>51183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9418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123304</xdr:rowOff>
    </xdr:from>
    <xdr:to>
      <xdr:col>85</xdr:col>
      <xdr:colOff>177800</xdr:colOff>
      <xdr:row>96</xdr:row>
      <xdr:rowOff>53454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101731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116675</xdr:rowOff>
    </xdr:from>
    <xdr:to>
      <xdr:col>81</xdr:col>
      <xdr:colOff>101600</xdr:colOff>
      <xdr:row>96</xdr:row>
      <xdr:rowOff>46825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37952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146655</xdr:rowOff>
    </xdr:from>
    <xdr:to>
      <xdr:col>76</xdr:col>
      <xdr:colOff>165100</xdr:colOff>
      <xdr:row>96</xdr:row>
      <xdr:rowOff>76805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67932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155635</xdr:rowOff>
    </xdr:from>
    <xdr:to>
      <xdr:col>72</xdr:col>
      <xdr:colOff>38100</xdr:colOff>
      <xdr:row>96</xdr:row>
      <xdr:rowOff>85785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102312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2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383</xdr:rowOff>
    </xdr:from>
    <xdr:to>
      <xdr:col>67</xdr:col>
      <xdr:colOff>101600</xdr:colOff>
      <xdr:row>96</xdr:row>
      <xdr:rowOff>101983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93110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23400</xdr:rowOff>
    </xdr:from>
    <xdr:to>
      <xdr:col>116</xdr:col>
      <xdr:colOff>63500</xdr:colOff>
      <xdr:row>38</xdr:row>
      <xdr:rowOff>25000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385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53850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64091</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407741"/>
          <a:ext cx="889000" cy="1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64091</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407741"/>
          <a:ext cx="889000" cy="1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55497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57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145650</xdr:rowOff>
    </xdr:from>
    <xdr:to>
      <xdr:col>116</xdr:col>
      <xdr:colOff>114300</xdr:colOff>
      <xdr:row>38</xdr:row>
      <xdr:rowOff>75800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144050</xdr:rowOff>
    </xdr:from>
    <xdr:to>
      <xdr:col>112</xdr:col>
      <xdr:colOff>38100</xdr:colOff>
      <xdr:row>38</xdr:row>
      <xdr:rowOff>74200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65327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58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13291</xdr:rowOff>
    </xdr:from>
    <xdr:to>
      <xdr:col>102</xdr:col>
      <xdr:colOff>165100</xdr:colOff>
      <xdr:row>37</xdr:row>
      <xdr:rowOff>114891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131418</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613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総務費は、住民一人あたり</a:t>
          </a:r>
          <a:r>
            <a:rPr kumimoji="1" lang="ja-JP" altLang="en-US"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１６８，２８８</a:t>
          </a:r>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円となっており、類似団体内平均値を大きく上回</a:t>
          </a:r>
          <a:r>
            <a:rPr kumimoji="1" lang="ja-JP" altLang="en-US"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っているが</a:t>
          </a:r>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、前年度比で</a:t>
          </a:r>
          <a:r>
            <a:rPr kumimoji="1" lang="ja-JP" altLang="en-US"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は減少</a:t>
          </a:r>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している。主な要因としては、新庁舎建設</a:t>
          </a:r>
          <a:r>
            <a:rPr kumimoji="1" lang="ja-JP" altLang="en-US"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工事が令和４年度末に完了したことによる減</a:t>
          </a:r>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が挙げられる。</a:t>
          </a:r>
          <a:endParaRPr lang="ja-JP" altLang="ja-JP" sz="1100" baseline="0">
            <a:effectLst/>
            <a:latin typeface="Nirmala UI" panose="020B0502040204020203" pitchFamily="34" charset="0"/>
            <a:ea typeface="ＭＳ Ｐゴシック" panose="020B0600070205080204" pitchFamily="50" charset="-128"/>
            <a:cs typeface="Nirmala UI" panose="020B0502040204020203" pitchFamily="34" charset="0"/>
          </a:endParaRPr>
        </a:p>
        <a:p>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民生費は、住民一人あたり</a:t>
          </a:r>
          <a:r>
            <a:rPr kumimoji="1" lang="ja-JP" altLang="en-US"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２３８，５６２</a:t>
          </a:r>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円となっており、類似団体内平均値を大きく上回</a:t>
          </a:r>
          <a:r>
            <a:rPr kumimoji="1" lang="ja-JP" altLang="en-US"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り、前年度比でも増加している</a:t>
          </a:r>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。主な要因としては、</a:t>
          </a:r>
          <a:r>
            <a:rPr kumimoji="1" lang="ja-JP" altLang="en-US"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物価高騰対応重点支援給付金給付事業や地域医療介護総合確保基金事業</a:t>
          </a:r>
          <a:r>
            <a:rPr kumimoji="1" lang="ja-JP"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rPr>
            <a:t>の皆増が挙げられる。</a:t>
          </a:r>
          <a:endParaRPr kumimoji="1" lang="en-US" altLang="ja-JP" sz="1100" baseline="0">
            <a:solidFill>
              <a:schemeClr val="dk1"/>
            </a:solidFill>
            <a:effectLst/>
            <a:latin typeface="Nirmala UI" panose="020B0502040204020203" pitchFamily="34" charset="0"/>
            <a:ea typeface="ＭＳ Ｐゴシック" panose="020B0600070205080204" pitchFamily="50" charset="-128"/>
            <a:cs typeface="Nirmala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費は、住民一人あたり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３５，６５２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円となっており、類似団体内平均値を大きく上回り、前年度比でも増加している。主な要因としては、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にちなん応援プレミアム付商品券発行事業や北郷温泉施設再開事業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の皆増が挙げられる。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災害復旧費は、住民一人あたり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９，６４５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円となっており、類似団体内平均値を大きく上回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している。主な要因としては、台風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各種災害はあったものの、前年度の台風災害時の被害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公共施設等の災害復旧経費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と比べ減となっている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費は、住民一人あたり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４４，９８５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円となっており、類似団体内平均値を大きく</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回り、前年度比でも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陸上競技場３種公認更新改修事業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実質収支は、歳入においては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の終了に伴う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の減、歳出においては、基金への積立金及び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新庁舎建設における各種工事が終了したことによる普通建設事業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の減、さらには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、にちなん応援プレミアム付商品券発行事業（物価高騰対策）などの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明許繰越に伴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翌年度に繰越すべき財源の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により、前年度と比べて４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また、標準財政規模も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、財政調整基金残高は、今後の財政事情の変化に対応するため、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取崩しを行わず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地方財政法第７条に基づく積立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のほか任意積立を行ったため、２８７百万円の増となり、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標準財政規模比は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標準財政規模に占める割合は、水道事業会計の占める割合が最も大きく、次いで一般会計、介護保険特別会計の順となっている。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介護保険特別会計は実質収支額が０．３５％（１２２百万円）の減となった。主な要因としては、基金繰入金が増となったものの、国県支出金等精算返納金が増となったことによるものである。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このほか、水道事業会計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は実質収支額が０．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未払金の増による流動負債の増によるものである。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実質公債費比率における分子の構造は、元利償還金が占める額が最も大きく、次いで公営企業債の元利償還金に対する繰入金等の順になっている。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実質公債費比率（３ヵ年平均）は、前年度に比べ０．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ポイント悪化し９．</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中期財政計画に基づき、計画的かつ有利な地方債発行により公債費の抑制に努める。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将来負担比率の分子における構造は、一般会計等に係る地方債現在高が最も大きく、次いで公営企業債等繰入見込額、退職手当負担見込額の順となっている。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将来負担比率は、前年度に比べ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今後も財政健全化を図るため、地方債の発行抑制及び職員定数管理の適正化に努める。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財政調整基金の２８７百万円の積増しや、ふるさと応援基金への８５２百万円の積増し等により、基金全体としては、３００百万円の増となった。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基金の積増しにより、日南市中期財政計画での見込額を上回る基金残高となっているが、今後、老朽化が進む公共施設の改修や、大規模災害に備えた対応ができるよう、適正な基金を確保してい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また、統一的な見解をもとに基金運用を進め、事務事業の見直し等による歳出の合理化を図り、より一層の経費削減に努めることで財源を生み出し、着実に積増しを図る必要がある。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ふるさと応援基金は、当該年度に納付のあったふるさと納税額を積立て、翌年度に取崩し、子育て支援・高齢者支援・まちづくり支援等、寄附者が指定する使途に沿った事業に全額充当している。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過疎地域振興基金は、寄附者の意向に沿った事業の財源として、取崩して充当する予定である。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新庁舎建設事業の財源として「公共施設等整備基金」を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、体育施設整備の財源として「過疎地域振興基金」を２９３百万円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８５２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百万円の積立てたことなどにより、全体で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油津文化遺産振興戸村基金については、令和５年度から油津文化遺産振興事業に充当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が、国県補助金を活用して、少しでも取り崩し額を減らすよう努めていきたい。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ふるさと応援基金は、基金運用としては一時的な積み立てとなるが、ふるさと納税の更なる確保を図ることで寄附者が希望する様々な事業の充実を図っていきたい。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基金取り崩しを行わず、地方財政法第７条による積立てを２８２百万円、任意積立て等を５百万円行ったことにより、前年度比で２８７百万円の増となった。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ニーズへの対応に必要な調整財源であることを重視し、実質収支額や実質収支比率の状況、さらには増加が見込まれる扶助費や公共施設の維持管理経費などの後年の財政見直しを勘案しながら、他の基金とのバランスを考慮した適切な積立目標を設定し、必要な額を積み立て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年度普通交付税措置の臨時財政対策債償還基金費分等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任意積立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については、経費削減により財源を生み出さないと困難であるのが現状であり、借入状況により判断していく。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35564732</v>
      </c>
      <c r="BO4" s="358"/>
      <c r="BP4" s="358"/>
      <c r="BQ4" s="358"/>
      <c r="BR4" s="358"/>
      <c r="BS4" s="358"/>
      <c r="BT4" s="358"/>
      <c r="BU4" s="359"/>
      <c r="BV4" s="357">
        <v>37362336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3.3</v>
      </c>
      <c r="CU4" s="364"/>
      <c r="CV4" s="364"/>
      <c r="CW4" s="364"/>
      <c r="CX4" s="364"/>
      <c r="CY4" s="364"/>
      <c r="CZ4" s="364"/>
      <c r="DA4" s="365"/>
      <c r="DB4" s="363">
        <v>3.6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34672071</v>
      </c>
      <c r="BO5" s="395"/>
      <c r="BP5" s="395"/>
      <c r="BQ5" s="395"/>
      <c r="BR5" s="395"/>
      <c r="BS5" s="395"/>
      <c r="BT5" s="395"/>
      <c r="BU5" s="396"/>
      <c r="BV5" s="394">
        <v>35973505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91.6</v>
      </c>
      <c r="CU5" s="392"/>
      <c r="CV5" s="392"/>
      <c r="CW5" s="392"/>
      <c r="CX5" s="392"/>
      <c r="CY5" s="392"/>
      <c r="CZ5" s="392"/>
      <c r="DA5" s="393"/>
      <c r="DB5" s="391">
        <v>92.6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892661</v>
      </c>
      <c r="BO6" s="395"/>
      <c r="BP6" s="395"/>
      <c r="BQ6" s="395"/>
      <c r="BR6" s="395"/>
      <c r="BS6" s="395"/>
      <c r="BT6" s="395"/>
      <c r="BU6" s="396"/>
      <c r="BV6" s="394">
        <v>1388831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92.1</v>
      </c>
      <c r="CU6" s="432"/>
      <c r="CV6" s="432"/>
      <c r="CW6" s="432"/>
      <c r="CX6" s="432"/>
      <c r="CY6" s="432"/>
      <c r="CZ6" s="432"/>
      <c r="DA6" s="433"/>
      <c r="DB6" s="431">
        <v>93.8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377688</v>
      </c>
      <c r="BO7" s="395"/>
      <c r="BP7" s="395"/>
      <c r="BQ7" s="395"/>
      <c r="BR7" s="395"/>
      <c r="BS7" s="395"/>
      <c r="BT7" s="395"/>
      <c r="BU7" s="396"/>
      <c r="BV7" s="394">
        <v>825238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15576859</v>
      </c>
      <c r="CU7" s="395"/>
      <c r="CV7" s="395"/>
      <c r="CW7" s="395"/>
      <c r="CX7" s="395"/>
      <c r="CY7" s="395"/>
      <c r="CZ7" s="395"/>
      <c r="DA7" s="396"/>
      <c r="DB7" s="394">
        <v>15521645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514973</v>
      </c>
      <c r="BO8" s="395"/>
      <c r="BP8" s="395"/>
      <c r="BQ8" s="395"/>
      <c r="BR8" s="395"/>
      <c r="BS8" s="395"/>
      <c r="BT8" s="395"/>
      <c r="BU8" s="396"/>
      <c r="BV8" s="394">
        <v>563593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v>
      </c>
      <c r="CU8" s="435"/>
      <c r="CV8" s="435"/>
      <c r="CW8" s="435"/>
      <c r="CX8" s="435"/>
      <c r="CY8" s="435"/>
      <c r="CZ8" s="435"/>
      <c r="DA8" s="436"/>
      <c r="DB8" s="434">
        <v>0.4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50848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-48620</v>
      </c>
      <c r="BO9" s="395"/>
      <c r="BP9" s="395"/>
      <c r="BQ9" s="395"/>
      <c r="BR9" s="395"/>
      <c r="BS9" s="395"/>
      <c r="BT9" s="395"/>
      <c r="BU9" s="396"/>
      <c r="BV9" s="394">
        <v>-440457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13.3</v>
      </c>
      <c r="CU9" s="392"/>
      <c r="CV9" s="392"/>
      <c r="CW9" s="392"/>
      <c r="CX9" s="392"/>
      <c r="CY9" s="392"/>
      <c r="CZ9" s="392"/>
      <c r="DA9" s="393"/>
      <c r="DB9" s="391">
        <v>13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54090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286506</v>
      </c>
      <c r="BO10" s="395"/>
      <c r="BP10" s="395"/>
      <c r="BQ10" s="395"/>
      <c r="BR10" s="395"/>
      <c r="BS10" s="395"/>
      <c r="BT10" s="395"/>
      <c r="BU10" s="396"/>
      <c r="BV10" s="394">
        <v>507426</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49037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507426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48533</v>
      </c>
      <c r="S13" s="479"/>
      <c r="T13" s="479"/>
      <c r="U13" s="479"/>
      <c r="V13" s="480"/>
      <c r="W13" s="410" t="s">
        <v>131</v>
      </c>
      <c r="X13" s="411"/>
      <c r="Y13" s="411"/>
      <c r="Z13" s="411"/>
      <c r="AA13" s="411"/>
      <c r="AB13" s="401"/>
      <c r="AC13" s="445">
        <v>2662</v>
      </c>
      <c r="AD13" s="446"/>
      <c r="AE13" s="446"/>
      <c r="AF13" s="446"/>
      <c r="AG13" s="488"/>
      <c r="AH13" s="445">
        <v>2912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237886</v>
      </c>
      <c r="BO13" s="395"/>
      <c r="BP13" s="395"/>
      <c r="BQ13" s="395"/>
      <c r="BR13" s="395"/>
      <c r="BS13" s="395"/>
      <c r="BT13" s="395"/>
      <c r="BU13" s="396"/>
      <c r="BV13" s="394">
        <v>-440457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9.6999999999999993</v>
      </c>
      <c r="CU13" s="392"/>
      <c r="CV13" s="392"/>
      <c r="CW13" s="392"/>
      <c r="CX13" s="392"/>
      <c r="CY13" s="392"/>
      <c r="CZ13" s="392"/>
      <c r="DA13" s="393"/>
      <c r="DB13" s="391">
        <v>9.6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49989</v>
      </c>
      <c r="S14" s="479"/>
      <c r="T14" s="479"/>
      <c r="U14" s="479"/>
      <c r="V14" s="480"/>
      <c r="W14" s="384"/>
      <c r="X14" s="385"/>
      <c r="Y14" s="385"/>
      <c r="Z14" s="385"/>
      <c r="AA14" s="385"/>
      <c r="AB14" s="374"/>
      <c r="AC14" s="481">
        <v>11.7</v>
      </c>
      <c r="AD14" s="482"/>
      <c r="AE14" s="482"/>
      <c r="AF14" s="482"/>
      <c r="AG14" s="483"/>
      <c r="AH14" s="481">
        <v>12.2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57.7</v>
      </c>
      <c r="CU14" s="493"/>
      <c r="CV14" s="493"/>
      <c r="CW14" s="493"/>
      <c r="CX14" s="493"/>
      <c r="CY14" s="493"/>
      <c r="CZ14" s="493"/>
      <c r="DA14" s="494"/>
      <c r="DB14" s="492">
        <v>61.7</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49577</v>
      </c>
      <c r="S15" s="479"/>
      <c r="T15" s="479"/>
      <c r="U15" s="479"/>
      <c r="V15" s="480"/>
      <c r="W15" s="410" t="s">
        <v>137</v>
      </c>
      <c r="X15" s="411"/>
      <c r="Y15" s="411"/>
      <c r="Z15" s="411"/>
      <c r="AA15" s="411"/>
      <c r="AB15" s="401"/>
      <c r="AC15" s="445">
        <v>4623</v>
      </c>
      <c r="AD15" s="446"/>
      <c r="AE15" s="446"/>
      <c r="AF15" s="446"/>
      <c r="AG15" s="488"/>
      <c r="AH15" s="445">
        <v>5133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5612757</v>
      </c>
      <c r="BO15" s="358"/>
      <c r="BP15" s="358"/>
      <c r="BQ15" s="358"/>
      <c r="BR15" s="358"/>
      <c r="BS15" s="358"/>
      <c r="BT15" s="358"/>
      <c r="BU15" s="359"/>
      <c r="BV15" s="357">
        <v>5567435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20.3</v>
      </c>
      <c r="AD16" s="482"/>
      <c r="AE16" s="482"/>
      <c r="AF16" s="482"/>
      <c r="AG16" s="483"/>
      <c r="AH16" s="481">
        <v>21.6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14122521</v>
      </c>
      <c r="BO16" s="395"/>
      <c r="BP16" s="395"/>
      <c r="BQ16" s="395"/>
      <c r="BR16" s="395"/>
      <c r="BS16" s="395"/>
      <c r="BT16" s="395"/>
      <c r="BU16" s="396"/>
      <c r="BV16" s="394">
        <v>13933917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15521</v>
      </c>
      <c r="AD17" s="446"/>
      <c r="AE17" s="446"/>
      <c r="AF17" s="446"/>
      <c r="AG17" s="488"/>
      <c r="AH17" s="445">
        <v>15737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6974718</v>
      </c>
      <c r="BO17" s="395"/>
      <c r="BP17" s="395"/>
      <c r="BQ17" s="395"/>
      <c r="BR17" s="395"/>
      <c r="BS17" s="395"/>
      <c r="BT17" s="395"/>
      <c r="BU17" s="396"/>
      <c r="BV17" s="394">
        <v>6956862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535.49</v>
      </c>
      <c r="M18" s="518"/>
      <c r="N18" s="518"/>
      <c r="O18" s="518"/>
      <c r="P18" s="518"/>
      <c r="Q18" s="518"/>
      <c r="R18" s="519"/>
      <c r="S18" s="519"/>
      <c r="T18" s="519"/>
      <c r="U18" s="519"/>
      <c r="V18" s="520"/>
      <c r="W18" s="412"/>
      <c r="X18" s="413"/>
      <c r="Y18" s="413"/>
      <c r="Z18" s="413"/>
      <c r="AA18" s="413"/>
      <c r="AB18" s="404"/>
      <c r="AC18" s="521">
        <v>68.099999999999994</v>
      </c>
      <c r="AD18" s="522"/>
      <c r="AE18" s="522"/>
      <c r="AF18" s="522"/>
      <c r="AG18" s="523"/>
      <c r="AH18" s="521">
        <v>66.2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14696686</v>
      </c>
      <c r="BO18" s="395"/>
      <c r="BP18" s="395"/>
      <c r="BQ18" s="395"/>
      <c r="BR18" s="395"/>
      <c r="BS18" s="395"/>
      <c r="BT18" s="395"/>
      <c r="BU18" s="396"/>
      <c r="BV18" s="394">
        <v>14920763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95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20241731</v>
      </c>
      <c r="BO19" s="395"/>
      <c r="BP19" s="395"/>
      <c r="BQ19" s="395"/>
      <c r="BR19" s="395"/>
      <c r="BS19" s="395"/>
      <c r="BT19" s="395"/>
      <c r="BU19" s="396"/>
      <c r="BV19" s="394">
        <v>21220447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22071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28539769</v>
      </c>
      <c r="BO22" s="358"/>
      <c r="BP22" s="358"/>
      <c r="BQ22" s="358"/>
      <c r="BR22" s="358"/>
      <c r="BS22" s="358"/>
      <c r="BT22" s="358"/>
      <c r="BU22" s="359"/>
      <c r="BV22" s="357">
        <v>28909592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22290752</v>
      </c>
      <c r="BO23" s="395"/>
      <c r="BP23" s="395"/>
      <c r="BQ23" s="395"/>
      <c r="BR23" s="395"/>
      <c r="BS23" s="395"/>
      <c r="BT23" s="395"/>
      <c r="BU23" s="396"/>
      <c r="BV23" s="394">
        <v>22639278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7830</v>
      </c>
      <c r="R24" s="446"/>
      <c r="S24" s="446"/>
      <c r="T24" s="446"/>
      <c r="U24" s="446"/>
      <c r="V24" s="488"/>
      <c r="W24" s="540"/>
      <c r="X24" s="541"/>
      <c r="Y24" s="542"/>
      <c r="Z24" s="444" t="s">
        <v>162</v>
      </c>
      <c r="AA24" s="424"/>
      <c r="AB24" s="424"/>
      <c r="AC24" s="424"/>
      <c r="AD24" s="424"/>
      <c r="AE24" s="424"/>
      <c r="AF24" s="424"/>
      <c r="AG24" s="425"/>
      <c r="AH24" s="445">
        <v>464</v>
      </c>
      <c r="AI24" s="446"/>
      <c r="AJ24" s="446"/>
      <c r="AK24" s="446"/>
      <c r="AL24" s="488"/>
      <c r="AM24" s="445">
        <v>1545120</v>
      </c>
      <c r="AN24" s="446"/>
      <c r="AO24" s="446"/>
      <c r="AP24" s="446"/>
      <c r="AQ24" s="446"/>
      <c r="AR24" s="488"/>
      <c r="AS24" s="445">
        <v>3330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20281105</v>
      </c>
      <c r="BO24" s="395"/>
      <c r="BP24" s="395"/>
      <c r="BQ24" s="395"/>
      <c r="BR24" s="395"/>
      <c r="BS24" s="395"/>
      <c r="BT24" s="395"/>
      <c r="BU24" s="396"/>
      <c r="BV24" s="394">
        <v>19829424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6380</v>
      </c>
      <c r="R25" s="446"/>
      <c r="S25" s="446"/>
      <c r="T25" s="446"/>
      <c r="U25" s="446"/>
      <c r="V25" s="488"/>
      <c r="W25" s="540"/>
      <c r="X25" s="541"/>
      <c r="Y25" s="542"/>
      <c r="Z25" s="444" t="s">
        <v>165</v>
      </c>
      <c r="AA25" s="424"/>
      <c r="AB25" s="424"/>
      <c r="AC25" s="424"/>
      <c r="AD25" s="424"/>
      <c r="AE25" s="424"/>
      <c r="AF25" s="424"/>
      <c r="AG25" s="425"/>
      <c r="AH25" s="445">
        <v>87</v>
      </c>
      <c r="AI25" s="446"/>
      <c r="AJ25" s="446"/>
      <c r="AK25" s="446"/>
      <c r="AL25" s="488"/>
      <c r="AM25" s="445">
        <v>268134</v>
      </c>
      <c r="AN25" s="446"/>
      <c r="AO25" s="446"/>
      <c r="AP25" s="446"/>
      <c r="AQ25" s="446"/>
      <c r="AR25" s="488"/>
      <c r="AS25" s="445">
        <v>3082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3618335</v>
      </c>
      <c r="BO25" s="358"/>
      <c r="BP25" s="358"/>
      <c r="BQ25" s="358"/>
      <c r="BR25" s="358"/>
      <c r="BS25" s="358"/>
      <c r="BT25" s="358"/>
      <c r="BU25" s="359"/>
      <c r="BV25" s="357">
        <v>4246112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5450</v>
      </c>
      <c r="R26" s="446"/>
      <c r="S26" s="446"/>
      <c r="T26" s="446"/>
      <c r="U26" s="446"/>
      <c r="V26" s="488"/>
      <c r="W26" s="540"/>
      <c r="X26" s="541"/>
      <c r="Y26" s="542"/>
      <c r="Z26" s="444" t="s">
        <v>168</v>
      </c>
      <c r="AA26" s="546"/>
      <c r="AB26" s="546"/>
      <c r="AC26" s="546"/>
      <c r="AD26" s="546"/>
      <c r="AE26" s="546"/>
      <c r="AF26" s="546"/>
      <c r="AG26" s="547"/>
      <c r="AH26" s="445">
        <v>6</v>
      </c>
      <c r="AI26" s="446"/>
      <c r="AJ26" s="446"/>
      <c r="AK26" s="446"/>
      <c r="AL26" s="488"/>
      <c r="AM26" s="445">
        <v>22344</v>
      </c>
      <c r="AN26" s="446"/>
      <c r="AO26" s="446"/>
      <c r="AP26" s="446"/>
      <c r="AQ26" s="446"/>
      <c r="AR26" s="488"/>
      <c r="AS26" s="445">
        <v>3724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3970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14944</v>
      </c>
      <c r="AN27" s="446"/>
      <c r="AO27" s="446"/>
      <c r="AP27" s="446"/>
      <c r="AQ27" s="446"/>
      <c r="AR27" s="488"/>
      <c r="AS27" s="445">
        <v>3736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769668</v>
      </c>
      <c r="BO27" s="514"/>
      <c r="BP27" s="514"/>
      <c r="BQ27" s="514"/>
      <c r="BR27" s="514"/>
      <c r="BS27" s="514"/>
      <c r="BT27" s="514"/>
      <c r="BU27" s="515"/>
      <c r="BV27" s="513">
        <v>769668</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3410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3934696</v>
      </c>
      <c r="BO28" s="358"/>
      <c r="BP28" s="358"/>
      <c r="BQ28" s="358"/>
      <c r="BR28" s="358"/>
      <c r="BS28" s="358"/>
      <c r="BT28" s="358"/>
      <c r="BU28" s="359"/>
      <c r="BV28" s="357">
        <v>3648190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17</v>
      </c>
      <c r="M29" s="446"/>
      <c r="N29" s="446"/>
      <c r="O29" s="446"/>
      <c r="P29" s="488"/>
      <c r="Q29" s="445">
        <v>3270</v>
      </c>
      <c r="R29" s="446"/>
      <c r="S29" s="446"/>
      <c r="T29" s="446"/>
      <c r="U29" s="446"/>
      <c r="V29" s="488"/>
      <c r="W29" s="543"/>
      <c r="X29" s="544"/>
      <c r="Y29" s="545"/>
      <c r="Z29" s="444" t="s">
        <v>177</v>
      </c>
      <c r="AA29" s="424"/>
      <c r="AB29" s="424"/>
      <c r="AC29" s="424"/>
      <c r="AD29" s="424"/>
      <c r="AE29" s="424"/>
      <c r="AF29" s="424"/>
      <c r="AG29" s="425"/>
      <c r="AH29" s="445">
        <v>468</v>
      </c>
      <c r="AI29" s="446"/>
      <c r="AJ29" s="446"/>
      <c r="AK29" s="446"/>
      <c r="AL29" s="488"/>
      <c r="AM29" s="445">
        <v>1560064</v>
      </c>
      <c r="AN29" s="446"/>
      <c r="AO29" s="446"/>
      <c r="AP29" s="446"/>
      <c r="AQ29" s="446"/>
      <c r="AR29" s="488"/>
      <c r="AS29" s="445">
        <v>3333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366748</v>
      </c>
      <c r="BO29" s="395"/>
      <c r="BP29" s="395"/>
      <c r="BQ29" s="395"/>
      <c r="BR29" s="395"/>
      <c r="BS29" s="395"/>
      <c r="BT29" s="395"/>
      <c r="BU29" s="396"/>
      <c r="BV29" s="394">
        <v>303163</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5360928</v>
      </c>
      <c r="BO30" s="514"/>
      <c r="BP30" s="514"/>
      <c r="BQ30" s="514"/>
      <c r="BR30" s="514"/>
      <c r="BS30" s="514"/>
      <c r="BT30" s="514"/>
      <c r="BU30" s="515"/>
      <c r="BV30" s="513">
        <v>5410533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日南市国民健康保険特別会計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日南市水道事業会計</v>
      </c>
      <c r="AP34" s="585"/>
      <c r="AQ34" s="585"/>
      <c r="AR34" s="585"/>
      <c r="AS34" s="585"/>
      <c r="AT34" s="585"/>
      <c r="AU34" s="585"/>
      <c r="AV34" s="585"/>
      <c r="AW34" s="585"/>
      <c r="AX34" s="585"/>
      <c r="AY34" s="585"/>
      <c r="AZ34" s="585"/>
      <c r="BA34" s="585"/>
      <c r="BB34" s="585"/>
      <c r="BC34" s="585"/>
      <c r="BD34" s="175"/>
      <c r="BE34" s="584">
        <f>IF(BG34="","",MAX(C34:D43,U34:V43,AM34:AN43)+1)</f>
        <v>11</v>
      </c>
      <c r="BF34" s="584"/>
      <c r="BG34" s="585" t="str">
        <f>IF('各会計、関係団体の財政状況及び健全化判断比率'!B37="","",'各会計、関係団体の財政状況及び健全化判断比率'!B37)</f>
        <v>日南市簡易水道特別会計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日南串間広域不燃物処理組合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日南市土地開発公社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日南市介護保険特別会計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日南市公共下水道事業会計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宮崎県市町村総合事務組合（一般会計）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ドリームランドはまゆう</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日南市後期高齢者医療特別会計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日南市特定環境保全公共下水道事業会計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宮崎県市町村総合事務組合（市町村交通災害共済事業特別会計）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日南まちづくり</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日南市病院事業会計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宮崎県市町村総合事務組合（自治会館管理運営特別会計）</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南那珂森林組合</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9</v>
      </c>
      <c r="AN38" s="584"/>
      <c r="AO38" s="585" t="str">
        <f>IF('各会計、関係団体の財政状況及び健全化判断比率'!B35="","",'各会計、関係団体の財政状況及び健全化判断比率'!B35)</f>
        <v>日南市漁業集落排水事業会計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宮崎県後期高齢者医療広域連合（一般会計）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f t="shared" si="0"/>
        <v>10</v>
      </c>
      <c r="AN39" s="584"/>
      <c r="AO39" s="585" t="str">
        <f>IF('各会計、関係団体の財政状況及び健全化判断比率'!B36="","",'各会計、関係団体の財政状況及び健全化判断比率'!B36)</f>
        <v>日南市公設合併処理浄化槽事業会計</v>
      </c>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宮崎県後期高齢者医療広域連合（後期高齢者医療特別会計）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Iy/Q/ZimOq/rO+gOiXzdzmDAuByuh/DvxJSSgQS5Q6bj7WQsND2O6cx3LF72NJLkzYuQp7jZL4rdq5sI2DZW9g==" saltValue="JWP050E4gIK6b2LmqUQb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5573967</v>
      </c>
      <c r="S5" s="600"/>
      <c r="T5" s="600"/>
      <c r="U5" s="600"/>
      <c r="V5" s="600"/>
      <c r="W5" s="600"/>
      <c r="X5" s="600"/>
      <c r="Y5" s="601"/>
      <c r="Z5" s="602">
        <v>15.7</v>
      </c>
      <c r="AA5" s="602"/>
      <c r="AB5" s="602"/>
      <c r="AC5" s="602"/>
      <c r="AD5" s="603">
        <v>5573967</v>
      </c>
      <c r="AE5" s="603"/>
      <c r="AF5" s="603"/>
      <c r="AG5" s="603"/>
      <c r="AH5" s="603"/>
      <c r="AI5" s="603"/>
      <c r="AJ5" s="603"/>
      <c r="AK5" s="603"/>
      <c r="AL5" s="604">
        <v>34.9</v>
      </c>
      <c r="AM5" s="605"/>
      <c r="AN5" s="605"/>
      <c r="AO5" s="606"/>
      <c r="AP5" s="596" t="s">
        <v>216</v>
      </c>
      <c r="AQ5" s="597"/>
      <c r="AR5" s="597"/>
      <c r="AS5" s="597"/>
      <c r="AT5" s="597"/>
      <c r="AU5" s="597"/>
      <c r="AV5" s="597"/>
      <c r="AW5" s="597"/>
      <c r="AX5" s="597"/>
      <c r="AY5" s="597"/>
      <c r="AZ5" s="597"/>
      <c r="BA5" s="597"/>
      <c r="BB5" s="597"/>
      <c r="BC5" s="597"/>
      <c r="BD5" s="597"/>
      <c r="BE5" s="597"/>
      <c r="BF5" s="598"/>
      <c r="BG5" s="610">
        <v>5564151</v>
      </c>
      <c r="BH5" s="611"/>
      <c r="BI5" s="611"/>
      <c r="BJ5" s="611"/>
      <c r="BK5" s="611"/>
      <c r="BL5" s="611"/>
      <c r="BM5" s="611"/>
      <c r="BN5" s="612"/>
      <c r="BO5" s="613">
        <v>99.8</v>
      </c>
      <c r="BP5" s="613"/>
      <c r="BQ5" s="613"/>
      <c r="BR5" s="613"/>
      <c r="BS5" s="614">
        <v>387222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357155</v>
      </c>
      <c r="S6" s="611"/>
      <c r="T6" s="611"/>
      <c r="U6" s="611"/>
      <c r="V6" s="611"/>
      <c r="W6" s="611"/>
      <c r="X6" s="611"/>
      <c r="Y6" s="612"/>
      <c r="Z6" s="613">
        <v>1</v>
      </c>
      <c r="AA6" s="613"/>
      <c r="AB6" s="613"/>
      <c r="AC6" s="613"/>
      <c r="AD6" s="614">
        <v>357155</v>
      </c>
      <c r="AE6" s="614"/>
      <c r="AF6" s="614"/>
      <c r="AG6" s="614"/>
      <c r="AH6" s="614"/>
      <c r="AI6" s="614"/>
      <c r="AJ6" s="614"/>
      <c r="AK6" s="614"/>
      <c r="AL6" s="615">
        <v>2.2000000000000002</v>
      </c>
      <c r="AM6" s="616"/>
      <c r="AN6" s="616"/>
      <c r="AO6" s="617"/>
      <c r="AP6" s="607" t="s">
        <v>221</v>
      </c>
      <c r="AQ6" s="608"/>
      <c r="AR6" s="608"/>
      <c r="AS6" s="608"/>
      <c r="AT6" s="608"/>
      <c r="AU6" s="608"/>
      <c r="AV6" s="608"/>
      <c r="AW6" s="608"/>
      <c r="AX6" s="608"/>
      <c r="AY6" s="608"/>
      <c r="AZ6" s="608"/>
      <c r="BA6" s="608"/>
      <c r="BB6" s="608"/>
      <c r="BC6" s="608"/>
      <c r="BD6" s="608"/>
      <c r="BE6" s="608"/>
      <c r="BF6" s="609"/>
      <c r="BG6" s="610">
        <v>5564151</v>
      </c>
      <c r="BH6" s="611"/>
      <c r="BI6" s="611"/>
      <c r="BJ6" s="611"/>
      <c r="BK6" s="611"/>
      <c r="BL6" s="611"/>
      <c r="BM6" s="611"/>
      <c r="BN6" s="612"/>
      <c r="BO6" s="613">
        <v>99.8</v>
      </c>
      <c r="BP6" s="613"/>
      <c r="BQ6" s="613"/>
      <c r="BR6" s="613"/>
      <c r="BS6" s="614">
        <v>387222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177944</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177944</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867</v>
      </c>
      <c r="S7" s="611"/>
      <c r="T7" s="611"/>
      <c r="U7" s="611"/>
      <c r="V7" s="611"/>
      <c r="W7" s="611"/>
      <c r="X7" s="611"/>
      <c r="Y7" s="612"/>
      <c r="Z7" s="613">
        <v>0</v>
      </c>
      <c r="AA7" s="613"/>
      <c r="AB7" s="613"/>
      <c r="AC7" s="613"/>
      <c r="AD7" s="614">
        <v>867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2182166</v>
      </c>
      <c r="BH7" s="611"/>
      <c r="BI7" s="611"/>
      <c r="BJ7" s="611"/>
      <c r="BK7" s="611"/>
      <c r="BL7" s="611"/>
      <c r="BM7" s="611"/>
      <c r="BN7" s="612"/>
      <c r="BO7" s="613">
        <v>39.1</v>
      </c>
      <c r="BP7" s="613"/>
      <c r="BQ7" s="613"/>
      <c r="BR7" s="613"/>
      <c r="BS7" s="614">
        <v>49577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8252357</v>
      </c>
      <c r="CS7" s="611"/>
      <c r="CT7" s="611"/>
      <c r="CU7" s="611"/>
      <c r="CV7" s="611"/>
      <c r="CW7" s="611"/>
      <c r="CX7" s="611"/>
      <c r="CY7" s="612"/>
      <c r="CZ7" s="613">
        <v>23.8</v>
      </c>
      <c r="DA7" s="613"/>
      <c r="DB7" s="613"/>
      <c r="DC7" s="613"/>
      <c r="DD7" s="619">
        <v>1248702</v>
      </c>
      <c r="DE7" s="611"/>
      <c r="DF7" s="611"/>
      <c r="DG7" s="611"/>
      <c r="DH7" s="611"/>
      <c r="DI7" s="611"/>
      <c r="DJ7" s="611"/>
      <c r="DK7" s="611"/>
      <c r="DL7" s="611"/>
      <c r="DM7" s="611"/>
      <c r="DN7" s="611"/>
      <c r="DO7" s="611"/>
      <c r="DP7" s="612"/>
      <c r="DQ7" s="619">
        <v>4310889</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18620</v>
      </c>
      <c r="S8" s="611"/>
      <c r="T8" s="611"/>
      <c r="U8" s="611"/>
      <c r="V8" s="611"/>
      <c r="W8" s="611"/>
      <c r="X8" s="611"/>
      <c r="Y8" s="612"/>
      <c r="Z8" s="613">
        <v>0.1</v>
      </c>
      <c r="AA8" s="613"/>
      <c r="AB8" s="613"/>
      <c r="AC8" s="613"/>
      <c r="AD8" s="614">
        <v>18620</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80049</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11698348</v>
      </c>
      <c r="CS8" s="611"/>
      <c r="CT8" s="611"/>
      <c r="CU8" s="611"/>
      <c r="CV8" s="611"/>
      <c r="CW8" s="611"/>
      <c r="CX8" s="611"/>
      <c r="CY8" s="612"/>
      <c r="CZ8" s="613">
        <v>33.700000000000003</v>
      </c>
      <c r="DA8" s="613"/>
      <c r="DB8" s="613"/>
      <c r="DC8" s="613"/>
      <c r="DD8" s="619">
        <v>141672</v>
      </c>
      <c r="DE8" s="611"/>
      <c r="DF8" s="611"/>
      <c r="DG8" s="611"/>
      <c r="DH8" s="611"/>
      <c r="DI8" s="611"/>
      <c r="DJ8" s="611"/>
      <c r="DK8" s="611"/>
      <c r="DL8" s="611"/>
      <c r="DM8" s="611"/>
      <c r="DN8" s="611"/>
      <c r="DO8" s="611"/>
      <c r="DP8" s="612"/>
      <c r="DQ8" s="619">
        <v>5265405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20330</v>
      </c>
      <c r="S9" s="611"/>
      <c r="T9" s="611"/>
      <c r="U9" s="611"/>
      <c r="V9" s="611"/>
      <c r="W9" s="611"/>
      <c r="X9" s="611"/>
      <c r="Y9" s="612"/>
      <c r="Z9" s="613">
        <v>0.1</v>
      </c>
      <c r="AA9" s="613"/>
      <c r="AB9" s="613"/>
      <c r="AC9" s="613"/>
      <c r="AD9" s="614">
        <v>20330</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1796621</v>
      </c>
      <c r="BH9" s="611"/>
      <c r="BI9" s="611"/>
      <c r="BJ9" s="611"/>
      <c r="BK9" s="611"/>
      <c r="BL9" s="611"/>
      <c r="BM9" s="611"/>
      <c r="BN9" s="612"/>
      <c r="BO9" s="613">
        <v>32.200000000000003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2481511</v>
      </c>
      <c r="CS9" s="611"/>
      <c r="CT9" s="611"/>
      <c r="CU9" s="611"/>
      <c r="CV9" s="611"/>
      <c r="CW9" s="611"/>
      <c r="CX9" s="611"/>
      <c r="CY9" s="612"/>
      <c r="CZ9" s="613">
        <v>7.2</v>
      </c>
      <c r="DA9" s="613"/>
      <c r="DB9" s="613"/>
      <c r="DC9" s="613"/>
      <c r="DD9" s="619">
        <v>197415</v>
      </c>
      <c r="DE9" s="611"/>
      <c r="DF9" s="611"/>
      <c r="DG9" s="611"/>
      <c r="DH9" s="611"/>
      <c r="DI9" s="611"/>
      <c r="DJ9" s="611"/>
      <c r="DK9" s="611"/>
      <c r="DL9" s="611"/>
      <c r="DM9" s="611"/>
      <c r="DN9" s="611"/>
      <c r="DO9" s="611"/>
      <c r="DP9" s="612"/>
      <c r="DQ9" s="619">
        <v>1970490</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131423</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2105</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1520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1277892</v>
      </c>
      <c r="S11" s="611"/>
      <c r="T11" s="611"/>
      <c r="U11" s="611"/>
      <c r="V11" s="611"/>
      <c r="W11" s="611"/>
      <c r="X11" s="611"/>
      <c r="Y11" s="612"/>
      <c r="Z11" s="615">
        <v>3.6</v>
      </c>
      <c r="AA11" s="616"/>
      <c r="AB11" s="616"/>
      <c r="AC11" s="622"/>
      <c r="AD11" s="619">
        <v>1277892</v>
      </c>
      <c r="AE11" s="611"/>
      <c r="AF11" s="611"/>
      <c r="AG11" s="611"/>
      <c r="AH11" s="611"/>
      <c r="AI11" s="611"/>
      <c r="AJ11" s="611"/>
      <c r="AK11" s="612"/>
      <c r="AL11" s="615">
        <v>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174073</v>
      </c>
      <c r="BH11" s="611"/>
      <c r="BI11" s="611"/>
      <c r="BJ11" s="611"/>
      <c r="BK11" s="611"/>
      <c r="BL11" s="611"/>
      <c r="BM11" s="611"/>
      <c r="BN11" s="612"/>
      <c r="BO11" s="613">
        <v>3.1</v>
      </c>
      <c r="BP11" s="613"/>
      <c r="BQ11" s="613"/>
      <c r="BR11" s="613"/>
      <c r="BS11" s="614">
        <v>49577</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1338306</v>
      </c>
      <c r="CS11" s="611"/>
      <c r="CT11" s="611"/>
      <c r="CU11" s="611"/>
      <c r="CV11" s="611"/>
      <c r="CW11" s="611"/>
      <c r="CX11" s="611"/>
      <c r="CY11" s="612"/>
      <c r="CZ11" s="613">
        <v>3.9</v>
      </c>
      <c r="DA11" s="613"/>
      <c r="DB11" s="613"/>
      <c r="DC11" s="613"/>
      <c r="DD11" s="619">
        <v>358091</v>
      </c>
      <c r="DE11" s="611"/>
      <c r="DF11" s="611"/>
      <c r="DG11" s="611"/>
      <c r="DH11" s="611"/>
      <c r="DI11" s="611"/>
      <c r="DJ11" s="611"/>
      <c r="DK11" s="611"/>
      <c r="DL11" s="611"/>
      <c r="DM11" s="611"/>
      <c r="DN11" s="611"/>
      <c r="DO11" s="611"/>
      <c r="DP11" s="612"/>
      <c r="DQ11" s="619">
        <v>731756</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10702</v>
      </c>
      <c r="S12" s="611"/>
      <c r="T12" s="611"/>
      <c r="U12" s="611"/>
      <c r="V12" s="611"/>
      <c r="W12" s="611"/>
      <c r="X12" s="611"/>
      <c r="Y12" s="612"/>
      <c r="Z12" s="613">
        <v>0</v>
      </c>
      <c r="AA12" s="613"/>
      <c r="AB12" s="613"/>
      <c r="AC12" s="613"/>
      <c r="AD12" s="614">
        <v>10702</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2781524</v>
      </c>
      <c r="BH12" s="611"/>
      <c r="BI12" s="611"/>
      <c r="BJ12" s="611"/>
      <c r="BK12" s="611"/>
      <c r="BL12" s="611"/>
      <c r="BM12" s="611"/>
      <c r="BN12" s="612"/>
      <c r="BO12" s="613">
        <v>49.9</v>
      </c>
      <c r="BP12" s="613"/>
      <c r="BQ12" s="613"/>
      <c r="BR12" s="613"/>
      <c r="BS12" s="614">
        <v>337645</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1748246</v>
      </c>
      <c r="CS12" s="611"/>
      <c r="CT12" s="611"/>
      <c r="CU12" s="611"/>
      <c r="CV12" s="611"/>
      <c r="CW12" s="611"/>
      <c r="CX12" s="611"/>
      <c r="CY12" s="612"/>
      <c r="CZ12" s="613">
        <v>5</v>
      </c>
      <c r="DA12" s="613"/>
      <c r="DB12" s="613"/>
      <c r="DC12" s="613"/>
      <c r="DD12" s="619">
        <v>152044</v>
      </c>
      <c r="DE12" s="611"/>
      <c r="DF12" s="611"/>
      <c r="DG12" s="611"/>
      <c r="DH12" s="611"/>
      <c r="DI12" s="611"/>
      <c r="DJ12" s="611"/>
      <c r="DK12" s="611"/>
      <c r="DL12" s="611"/>
      <c r="DM12" s="611"/>
      <c r="DN12" s="611"/>
      <c r="DO12" s="611"/>
      <c r="DP12" s="612"/>
      <c r="DQ12" s="619">
        <v>622972</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2708966</v>
      </c>
      <c r="BH13" s="611"/>
      <c r="BI13" s="611"/>
      <c r="BJ13" s="611"/>
      <c r="BK13" s="611"/>
      <c r="BL13" s="611"/>
      <c r="BM13" s="611"/>
      <c r="BN13" s="612"/>
      <c r="BO13" s="613">
        <v>48.6</v>
      </c>
      <c r="BP13" s="613"/>
      <c r="BQ13" s="613"/>
      <c r="BR13" s="613"/>
      <c r="BS13" s="614">
        <v>337645</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2482250</v>
      </c>
      <c r="CS13" s="611"/>
      <c r="CT13" s="611"/>
      <c r="CU13" s="611"/>
      <c r="CV13" s="611"/>
      <c r="CW13" s="611"/>
      <c r="CX13" s="611"/>
      <c r="CY13" s="612"/>
      <c r="CZ13" s="613">
        <v>7.2</v>
      </c>
      <c r="DA13" s="613"/>
      <c r="DB13" s="613"/>
      <c r="DC13" s="613"/>
      <c r="DD13" s="619">
        <v>1117083</v>
      </c>
      <c r="DE13" s="611"/>
      <c r="DF13" s="611"/>
      <c r="DG13" s="611"/>
      <c r="DH13" s="611"/>
      <c r="DI13" s="611"/>
      <c r="DJ13" s="611"/>
      <c r="DK13" s="611"/>
      <c r="DL13" s="611"/>
      <c r="DM13" s="611"/>
      <c r="DN13" s="611"/>
      <c r="DO13" s="611"/>
      <c r="DP13" s="612"/>
      <c r="DQ13" s="619">
        <v>1346509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1207</v>
      </c>
      <c r="S14" s="611"/>
      <c r="T14" s="611"/>
      <c r="U14" s="611"/>
      <c r="V14" s="611"/>
      <c r="W14" s="611"/>
      <c r="X14" s="611"/>
      <c r="Y14" s="612"/>
      <c r="Z14" s="613">
        <v>0</v>
      </c>
      <c r="AA14" s="613"/>
      <c r="AB14" s="613"/>
      <c r="AC14" s="613"/>
      <c r="AD14" s="614">
        <v>1207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203083</v>
      </c>
      <c r="BH14" s="611"/>
      <c r="BI14" s="611"/>
      <c r="BJ14" s="611"/>
      <c r="BK14" s="611"/>
      <c r="BL14" s="611"/>
      <c r="BM14" s="611"/>
      <c r="BN14" s="612"/>
      <c r="BO14" s="613">
        <v>3.6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997403</v>
      </c>
      <c r="CS14" s="611"/>
      <c r="CT14" s="611"/>
      <c r="CU14" s="611"/>
      <c r="CV14" s="611"/>
      <c r="CW14" s="611"/>
      <c r="CX14" s="611"/>
      <c r="CY14" s="612"/>
      <c r="CZ14" s="613">
        <v>2.9</v>
      </c>
      <c r="DA14" s="613"/>
      <c r="DB14" s="613"/>
      <c r="DC14" s="613"/>
      <c r="DD14" s="619">
        <v>57865</v>
      </c>
      <c r="DE14" s="611"/>
      <c r="DF14" s="611"/>
      <c r="DG14" s="611"/>
      <c r="DH14" s="611"/>
      <c r="DI14" s="611"/>
      <c r="DJ14" s="611"/>
      <c r="DK14" s="611"/>
      <c r="DL14" s="611"/>
      <c r="DM14" s="611"/>
      <c r="DN14" s="611"/>
      <c r="DO14" s="611"/>
      <c r="DP14" s="612"/>
      <c r="DQ14" s="619">
        <v>894567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397378</v>
      </c>
      <c r="BH15" s="611"/>
      <c r="BI15" s="611"/>
      <c r="BJ15" s="611"/>
      <c r="BK15" s="611"/>
      <c r="BL15" s="611"/>
      <c r="BM15" s="611"/>
      <c r="BN15" s="612"/>
      <c r="BO15" s="613">
        <v>7.1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2205952</v>
      </c>
      <c r="CS15" s="611"/>
      <c r="CT15" s="611"/>
      <c r="CU15" s="611"/>
      <c r="CV15" s="611"/>
      <c r="CW15" s="611"/>
      <c r="CX15" s="611"/>
      <c r="CY15" s="612"/>
      <c r="CZ15" s="613">
        <v>6.4</v>
      </c>
      <c r="DA15" s="613"/>
      <c r="DB15" s="613"/>
      <c r="DC15" s="613"/>
      <c r="DD15" s="619">
        <v>414846</v>
      </c>
      <c r="DE15" s="611"/>
      <c r="DF15" s="611"/>
      <c r="DG15" s="611"/>
      <c r="DH15" s="611"/>
      <c r="DI15" s="611"/>
      <c r="DJ15" s="611"/>
      <c r="DK15" s="611"/>
      <c r="DL15" s="611"/>
      <c r="DM15" s="611"/>
      <c r="DN15" s="611"/>
      <c r="DO15" s="611"/>
      <c r="DP15" s="612"/>
      <c r="DQ15" s="619">
        <v>1281172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17125</v>
      </c>
      <c r="S16" s="611"/>
      <c r="T16" s="611"/>
      <c r="U16" s="611"/>
      <c r="V16" s="611"/>
      <c r="W16" s="611"/>
      <c r="X16" s="611"/>
      <c r="Y16" s="612"/>
      <c r="Z16" s="613">
        <v>0</v>
      </c>
      <c r="AA16" s="613"/>
      <c r="AB16" s="613"/>
      <c r="AC16" s="613"/>
      <c r="AD16" s="614">
        <v>17125</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472968</v>
      </c>
      <c r="CS16" s="611"/>
      <c r="CT16" s="611"/>
      <c r="CU16" s="611"/>
      <c r="CV16" s="611"/>
      <c r="CW16" s="611"/>
      <c r="CX16" s="611"/>
      <c r="CY16" s="612"/>
      <c r="CZ16" s="613">
        <v>1.4</v>
      </c>
      <c r="DA16" s="613"/>
      <c r="DB16" s="613"/>
      <c r="DC16" s="613"/>
      <c r="DD16" s="619" t="s">
        <v>122</v>
      </c>
      <c r="DE16" s="611"/>
      <c r="DF16" s="611"/>
      <c r="DG16" s="611"/>
      <c r="DH16" s="611"/>
      <c r="DI16" s="611"/>
      <c r="DJ16" s="611"/>
      <c r="DK16" s="611"/>
      <c r="DL16" s="611"/>
      <c r="DM16" s="611"/>
      <c r="DN16" s="611"/>
      <c r="DO16" s="611"/>
      <c r="DP16" s="612"/>
      <c r="DQ16" s="619">
        <v>58072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78163</v>
      </c>
      <c r="S17" s="611"/>
      <c r="T17" s="611"/>
      <c r="U17" s="611"/>
      <c r="V17" s="611"/>
      <c r="W17" s="611"/>
      <c r="X17" s="611"/>
      <c r="Y17" s="612"/>
      <c r="Z17" s="613">
        <v>0.2</v>
      </c>
      <c r="AA17" s="613"/>
      <c r="AB17" s="613"/>
      <c r="AC17" s="613"/>
      <c r="AD17" s="614">
        <v>78163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2814357</v>
      </c>
      <c r="CS17" s="611"/>
      <c r="CT17" s="611"/>
      <c r="CU17" s="611"/>
      <c r="CV17" s="611"/>
      <c r="CW17" s="611"/>
      <c r="CX17" s="611"/>
      <c r="CY17" s="612"/>
      <c r="CZ17" s="613">
        <v>8.1</v>
      </c>
      <c r="DA17" s="613"/>
      <c r="DB17" s="613"/>
      <c r="DC17" s="613"/>
      <c r="DD17" s="619" t="s">
        <v>122</v>
      </c>
      <c r="DE17" s="611"/>
      <c r="DF17" s="611"/>
      <c r="DG17" s="611"/>
      <c r="DH17" s="611"/>
      <c r="DI17" s="611"/>
      <c r="DJ17" s="611"/>
      <c r="DK17" s="611"/>
      <c r="DL17" s="611"/>
      <c r="DM17" s="611"/>
      <c r="DN17" s="611"/>
      <c r="DO17" s="611"/>
      <c r="DP17" s="612"/>
      <c r="DQ17" s="619">
        <v>2687774</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41987</v>
      </c>
      <c r="S18" s="611"/>
      <c r="T18" s="611"/>
      <c r="U18" s="611"/>
      <c r="V18" s="611"/>
      <c r="W18" s="611"/>
      <c r="X18" s="611"/>
      <c r="Y18" s="612"/>
      <c r="Z18" s="613">
        <v>0.1</v>
      </c>
      <c r="AA18" s="613"/>
      <c r="AB18" s="613"/>
      <c r="AC18" s="613"/>
      <c r="AD18" s="614">
        <v>41987</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324</v>
      </c>
      <c r="CS18" s="611"/>
      <c r="CT18" s="611"/>
      <c r="CU18" s="611"/>
      <c r="CV18" s="611"/>
      <c r="CW18" s="611"/>
      <c r="CX18" s="611"/>
      <c r="CY18" s="612"/>
      <c r="CZ18" s="613">
        <v>0</v>
      </c>
      <c r="DA18" s="613"/>
      <c r="DB18" s="613"/>
      <c r="DC18" s="613"/>
      <c r="DD18" s="619">
        <v>324</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36264</v>
      </c>
      <c r="S19" s="611"/>
      <c r="T19" s="611"/>
      <c r="U19" s="611"/>
      <c r="V19" s="611"/>
      <c r="W19" s="611"/>
      <c r="X19" s="611"/>
      <c r="Y19" s="612"/>
      <c r="Z19" s="613">
        <v>0.1</v>
      </c>
      <c r="AA19" s="613"/>
      <c r="AB19" s="613"/>
      <c r="AC19" s="613"/>
      <c r="AD19" s="614">
        <v>36264</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9816</v>
      </c>
      <c r="BH19" s="611"/>
      <c r="BI19" s="611"/>
      <c r="BJ19" s="611"/>
      <c r="BK19" s="611"/>
      <c r="BL19" s="611"/>
      <c r="BM19" s="611"/>
      <c r="BN19" s="612"/>
      <c r="BO19" s="613">
        <v>0.2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5723</v>
      </c>
      <c r="S20" s="611"/>
      <c r="T20" s="611"/>
      <c r="U20" s="611"/>
      <c r="V20" s="611"/>
      <c r="W20" s="611"/>
      <c r="X20" s="611"/>
      <c r="Y20" s="612"/>
      <c r="Z20" s="613">
        <v>0</v>
      </c>
      <c r="AA20" s="613"/>
      <c r="AB20" s="613"/>
      <c r="AC20" s="613"/>
      <c r="AD20" s="614">
        <v>5723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9816</v>
      </c>
      <c r="BH20" s="611"/>
      <c r="BI20" s="611"/>
      <c r="BJ20" s="611"/>
      <c r="BK20" s="611"/>
      <c r="BL20" s="611"/>
      <c r="BM20" s="611"/>
      <c r="BN20" s="612"/>
      <c r="BO20" s="613">
        <v>0.2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34672071</v>
      </c>
      <c r="CS20" s="611"/>
      <c r="CT20" s="611"/>
      <c r="CU20" s="611"/>
      <c r="CV20" s="611"/>
      <c r="CW20" s="611"/>
      <c r="CX20" s="611"/>
      <c r="CY20" s="612"/>
      <c r="CZ20" s="613">
        <v>100</v>
      </c>
      <c r="DA20" s="613"/>
      <c r="DB20" s="613"/>
      <c r="DC20" s="613"/>
      <c r="DD20" s="619">
        <v>3688042</v>
      </c>
      <c r="DE20" s="611"/>
      <c r="DF20" s="611"/>
      <c r="DG20" s="611"/>
      <c r="DH20" s="611"/>
      <c r="DI20" s="611"/>
      <c r="DJ20" s="611"/>
      <c r="DK20" s="611"/>
      <c r="DL20" s="611"/>
      <c r="DM20" s="611"/>
      <c r="DN20" s="611"/>
      <c r="DO20" s="611"/>
      <c r="DP20" s="612"/>
      <c r="DQ20" s="619">
        <v>19349070</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9532679</v>
      </c>
      <c r="S21" s="611"/>
      <c r="T21" s="611"/>
      <c r="U21" s="611"/>
      <c r="V21" s="611"/>
      <c r="W21" s="611"/>
      <c r="X21" s="611"/>
      <c r="Y21" s="612"/>
      <c r="Z21" s="613">
        <v>26.8</v>
      </c>
      <c r="AA21" s="613"/>
      <c r="AB21" s="613"/>
      <c r="AC21" s="613"/>
      <c r="AD21" s="614">
        <v>8509764</v>
      </c>
      <c r="AE21" s="614"/>
      <c r="AF21" s="614"/>
      <c r="AG21" s="614"/>
      <c r="AH21" s="614"/>
      <c r="AI21" s="614"/>
      <c r="AJ21" s="614"/>
      <c r="AK21" s="614"/>
      <c r="AL21" s="615">
        <v>53.3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9816</v>
      </c>
      <c r="BH21" s="611"/>
      <c r="BI21" s="611"/>
      <c r="BJ21" s="611"/>
      <c r="BK21" s="611"/>
      <c r="BL21" s="611"/>
      <c r="BM21" s="611"/>
      <c r="BN21" s="612"/>
      <c r="BO21" s="613">
        <v>0.2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8509764</v>
      </c>
      <c r="S22" s="611"/>
      <c r="T22" s="611"/>
      <c r="U22" s="611"/>
      <c r="V22" s="611"/>
      <c r="W22" s="611"/>
      <c r="X22" s="611"/>
      <c r="Y22" s="612"/>
      <c r="Z22" s="613">
        <v>23.9</v>
      </c>
      <c r="AA22" s="613"/>
      <c r="AB22" s="613"/>
      <c r="AC22" s="613"/>
      <c r="AD22" s="614">
        <v>8509764</v>
      </c>
      <c r="AE22" s="614"/>
      <c r="AF22" s="614"/>
      <c r="AG22" s="614"/>
      <c r="AH22" s="614"/>
      <c r="AI22" s="614"/>
      <c r="AJ22" s="614"/>
      <c r="AK22" s="614"/>
      <c r="AL22" s="615">
        <v>53.3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1022915</v>
      </c>
      <c r="S23" s="611"/>
      <c r="T23" s="611"/>
      <c r="U23" s="611"/>
      <c r="V23" s="611"/>
      <c r="W23" s="611"/>
      <c r="X23" s="611"/>
      <c r="Y23" s="612"/>
      <c r="Z23" s="613">
        <v>2.9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15271311</v>
      </c>
      <c r="CS24" s="600"/>
      <c r="CT24" s="600"/>
      <c r="CU24" s="600"/>
      <c r="CV24" s="600"/>
      <c r="CW24" s="600"/>
      <c r="CX24" s="600"/>
      <c r="CY24" s="601"/>
      <c r="CZ24" s="604">
        <v>44</v>
      </c>
      <c r="DA24" s="605"/>
      <c r="DB24" s="605"/>
      <c r="DC24" s="621"/>
      <c r="DD24" s="645">
        <v>9206105</v>
      </c>
      <c r="DE24" s="600"/>
      <c r="DF24" s="600"/>
      <c r="DG24" s="600"/>
      <c r="DH24" s="600"/>
      <c r="DI24" s="600"/>
      <c r="DJ24" s="600"/>
      <c r="DK24" s="601"/>
      <c r="DL24" s="645">
        <v>8515162</v>
      </c>
      <c r="DM24" s="600"/>
      <c r="DN24" s="600"/>
      <c r="DO24" s="600"/>
      <c r="DP24" s="600"/>
      <c r="DQ24" s="600"/>
      <c r="DR24" s="600"/>
      <c r="DS24" s="600"/>
      <c r="DT24" s="600"/>
      <c r="DU24" s="600"/>
      <c r="DV24" s="601"/>
      <c r="DW24" s="604">
        <v>53.1</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16930694</v>
      </c>
      <c r="S25" s="611"/>
      <c r="T25" s="611"/>
      <c r="U25" s="611"/>
      <c r="V25" s="611"/>
      <c r="W25" s="611"/>
      <c r="X25" s="611"/>
      <c r="Y25" s="612"/>
      <c r="Z25" s="613">
        <v>47.6</v>
      </c>
      <c r="AA25" s="613"/>
      <c r="AB25" s="613"/>
      <c r="AC25" s="613"/>
      <c r="AD25" s="614">
        <v>15907779</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4619602</v>
      </c>
      <c r="CS25" s="642"/>
      <c r="CT25" s="642"/>
      <c r="CU25" s="642"/>
      <c r="CV25" s="642"/>
      <c r="CW25" s="642"/>
      <c r="CX25" s="642"/>
      <c r="CY25" s="643"/>
      <c r="CZ25" s="615">
        <v>13.3</v>
      </c>
      <c r="DA25" s="640"/>
      <c r="DB25" s="640"/>
      <c r="DC25" s="644"/>
      <c r="DD25" s="619">
        <v>4169951</v>
      </c>
      <c r="DE25" s="642"/>
      <c r="DF25" s="642"/>
      <c r="DG25" s="642"/>
      <c r="DH25" s="642"/>
      <c r="DI25" s="642"/>
      <c r="DJ25" s="642"/>
      <c r="DK25" s="643"/>
      <c r="DL25" s="619">
        <v>3755269</v>
      </c>
      <c r="DM25" s="642"/>
      <c r="DN25" s="642"/>
      <c r="DO25" s="642"/>
      <c r="DP25" s="642"/>
      <c r="DQ25" s="642"/>
      <c r="DR25" s="642"/>
      <c r="DS25" s="642"/>
      <c r="DT25" s="642"/>
      <c r="DU25" s="642"/>
      <c r="DV25" s="643"/>
      <c r="DW25" s="615">
        <v>23.4</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5379</v>
      </c>
      <c r="S26" s="611"/>
      <c r="T26" s="611"/>
      <c r="U26" s="611"/>
      <c r="V26" s="611"/>
      <c r="W26" s="611"/>
      <c r="X26" s="611"/>
      <c r="Y26" s="612"/>
      <c r="Z26" s="613">
        <v>0</v>
      </c>
      <c r="AA26" s="613"/>
      <c r="AB26" s="613"/>
      <c r="AC26" s="613"/>
      <c r="AD26" s="614">
        <v>5379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2904999</v>
      </c>
      <c r="CS26" s="611"/>
      <c r="CT26" s="611"/>
      <c r="CU26" s="611"/>
      <c r="CV26" s="611"/>
      <c r="CW26" s="611"/>
      <c r="CX26" s="611"/>
      <c r="CY26" s="612"/>
      <c r="CZ26" s="615">
        <v>8.4</v>
      </c>
      <c r="DA26" s="640"/>
      <c r="DB26" s="640"/>
      <c r="DC26" s="644"/>
      <c r="DD26" s="619">
        <v>2904999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362488</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5573967</v>
      </c>
      <c r="BH27" s="611"/>
      <c r="BI27" s="611"/>
      <c r="BJ27" s="611"/>
      <c r="BK27" s="611"/>
      <c r="BL27" s="611"/>
      <c r="BM27" s="611"/>
      <c r="BN27" s="612"/>
      <c r="BO27" s="613">
        <v>100</v>
      </c>
      <c r="BP27" s="613"/>
      <c r="BQ27" s="613"/>
      <c r="BR27" s="613"/>
      <c r="BS27" s="614">
        <v>387222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7837352</v>
      </c>
      <c r="CS27" s="642"/>
      <c r="CT27" s="642"/>
      <c r="CU27" s="642"/>
      <c r="CV27" s="642"/>
      <c r="CW27" s="642"/>
      <c r="CX27" s="642"/>
      <c r="CY27" s="643"/>
      <c r="CZ27" s="615">
        <v>22.6</v>
      </c>
      <c r="DA27" s="640"/>
      <c r="DB27" s="640"/>
      <c r="DC27" s="644"/>
      <c r="DD27" s="619">
        <v>2348380</v>
      </c>
      <c r="DE27" s="642"/>
      <c r="DF27" s="642"/>
      <c r="DG27" s="642"/>
      <c r="DH27" s="642"/>
      <c r="DI27" s="642"/>
      <c r="DJ27" s="642"/>
      <c r="DK27" s="643"/>
      <c r="DL27" s="619">
        <v>2072119</v>
      </c>
      <c r="DM27" s="642"/>
      <c r="DN27" s="642"/>
      <c r="DO27" s="642"/>
      <c r="DP27" s="642"/>
      <c r="DQ27" s="642"/>
      <c r="DR27" s="642"/>
      <c r="DS27" s="642"/>
      <c r="DT27" s="642"/>
      <c r="DU27" s="642"/>
      <c r="DV27" s="643"/>
      <c r="DW27" s="615">
        <v>12.9</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326086</v>
      </c>
      <c r="S28" s="611"/>
      <c r="T28" s="611"/>
      <c r="U28" s="611"/>
      <c r="V28" s="611"/>
      <c r="W28" s="611"/>
      <c r="X28" s="611"/>
      <c r="Y28" s="612"/>
      <c r="Z28" s="613">
        <v>0.9</v>
      </c>
      <c r="AA28" s="613"/>
      <c r="AB28" s="613"/>
      <c r="AC28" s="613"/>
      <c r="AD28" s="614">
        <v>14284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2814357</v>
      </c>
      <c r="CS28" s="611"/>
      <c r="CT28" s="611"/>
      <c r="CU28" s="611"/>
      <c r="CV28" s="611"/>
      <c r="CW28" s="611"/>
      <c r="CX28" s="611"/>
      <c r="CY28" s="612"/>
      <c r="CZ28" s="615">
        <v>8.1</v>
      </c>
      <c r="DA28" s="640"/>
      <c r="DB28" s="640"/>
      <c r="DC28" s="644"/>
      <c r="DD28" s="619">
        <v>2687774</v>
      </c>
      <c r="DE28" s="611"/>
      <c r="DF28" s="611"/>
      <c r="DG28" s="611"/>
      <c r="DH28" s="611"/>
      <c r="DI28" s="611"/>
      <c r="DJ28" s="611"/>
      <c r="DK28" s="612"/>
      <c r="DL28" s="619">
        <v>2687774</v>
      </c>
      <c r="DM28" s="611"/>
      <c r="DN28" s="611"/>
      <c r="DO28" s="611"/>
      <c r="DP28" s="611"/>
      <c r="DQ28" s="611"/>
      <c r="DR28" s="611"/>
      <c r="DS28" s="611"/>
      <c r="DT28" s="611"/>
      <c r="DU28" s="611"/>
      <c r="DV28" s="612"/>
      <c r="DW28" s="615">
        <v>16.7</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124689</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2814357</v>
      </c>
      <c r="CS29" s="642"/>
      <c r="CT29" s="642"/>
      <c r="CU29" s="642"/>
      <c r="CV29" s="642"/>
      <c r="CW29" s="642"/>
      <c r="CX29" s="642"/>
      <c r="CY29" s="643"/>
      <c r="CZ29" s="615">
        <v>8.1</v>
      </c>
      <c r="DA29" s="640"/>
      <c r="DB29" s="640"/>
      <c r="DC29" s="644"/>
      <c r="DD29" s="619">
        <v>2687774</v>
      </c>
      <c r="DE29" s="642"/>
      <c r="DF29" s="642"/>
      <c r="DG29" s="642"/>
      <c r="DH29" s="642"/>
      <c r="DI29" s="642"/>
      <c r="DJ29" s="642"/>
      <c r="DK29" s="643"/>
      <c r="DL29" s="619">
        <v>2687774</v>
      </c>
      <c r="DM29" s="642"/>
      <c r="DN29" s="642"/>
      <c r="DO29" s="642"/>
      <c r="DP29" s="642"/>
      <c r="DQ29" s="642"/>
      <c r="DR29" s="642"/>
      <c r="DS29" s="642"/>
      <c r="DT29" s="642"/>
      <c r="DU29" s="642"/>
      <c r="DV29" s="643"/>
      <c r="DW29" s="615">
        <v>16.7</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5710800</v>
      </c>
      <c r="S30" s="611"/>
      <c r="T30" s="611"/>
      <c r="U30" s="611"/>
      <c r="V30" s="611"/>
      <c r="W30" s="611"/>
      <c r="X30" s="611"/>
      <c r="Y30" s="612"/>
      <c r="Z30" s="613">
        <v>16.100000000000001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2692900</v>
      </c>
      <c r="CS30" s="611"/>
      <c r="CT30" s="611"/>
      <c r="CU30" s="611"/>
      <c r="CV30" s="611"/>
      <c r="CW30" s="611"/>
      <c r="CX30" s="611"/>
      <c r="CY30" s="612"/>
      <c r="CZ30" s="615">
        <v>7.8</v>
      </c>
      <c r="DA30" s="640"/>
      <c r="DB30" s="640"/>
      <c r="DC30" s="644"/>
      <c r="DD30" s="619">
        <v>2566465</v>
      </c>
      <c r="DE30" s="611"/>
      <c r="DF30" s="611"/>
      <c r="DG30" s="611"/>
      <c r="DH30" s="611"/>
      <c r="DI30" s="611"/>
      <c r="DJ30" s="611"/>
      <c r="DK30" s="612"/>
      <c r="DL30" s="619">
        <v>2566465</v>
      </c>
      <c r="DM30" s="611"/>
      <c r="DN30" s="611"/>
      <c r="DO30" s="611"/>
      <c r="DP30" s="611"/>
      <c r="DQ30" s="611"/>
      <c r="DR30" s="611"/>
      <c r="DS30" s="611"/>
      <c r="DT30" s="611"/>
      <c r="DU30" s="611"/>
      <c r="DV30" s="612"/>
      <c r="DW30" s="615">
        <v>16</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98.6</v>
      </c>
      <c r="BN31" s="654"/>
      <c r="BO31" s="654"/>
      <c r="BP31" s="654"/>
      <c r="BQ31" s="655"/>
      <c r="BR31" s="666">
        <v>99.5</v>
      </c>
      <c r="BS31" s="654"/>
      <c r="BT31" s="654"/>
      <c r="BU31" s="654"/>
      <c r="BV31" s="654"/>
      <c r="BW31" s="654"/>
      <c r="BX31" s="605">
        <v>98.7</v>
      </c>
      <c r="BY31" s="654"/>
      <c r="BZ31" s="654"/>
      <c r="CA31" s="654"/>
      <c r="CB31" s="655"/>
      <c r="CD31" s="648"/>
      <c r="CE31" s="649"/>
      <c r="CF31" s="607" t="s">
        <v>300</v>
      </c>
      <c r="CG31" s="608"/>
      <c r="CH31" s="608"/>
      <c r="CI31" s="608"/>
      <c r="CJ31" s="608"/>
      <c r="CK31" s="608"/>
      <c r="CL31" s="608"/>
      <c r="CM31" s="608"/>
      <c r="CN31" s="608"/>
      <c r="CO31" s="608"/>
      <c r="CP31" s="608"/>
      <c r="CQ31" s="609"/>
      <c r="CR31" s="610">
        <v>121457</v>
      </c>
      <c r="CS31" s="642"/>
      <c r="CT31" s="642"/>
      <c r="CU31" s="642"/>
      <c r="CV31" s="642"/>
      <c r="CW31" s="642"/>
      <c r="CX31" s="642"/>
      <c r="CY31" s="643"/>
      <c r="CZ31" s="615">
        <v>0.4</v>
      </c>
      <c r="DA31" s="640"/>
      <c r="DB31" s="640"/>
      <c r="DC31" s="644"/>
      <c r="DD31" s="619">
        <v>121309</v>
      </c>
      <c r="DE31" s="642"/>
      <c r="DF31" s="642"/>
      <c r="DG31" s="642"/>
      <c r="DH31" s="642"/>
      <c r="DI31" s="642"/>
      <c r="DJ31" s="642"/>
      <c r="DK31" s="643"/>
      <c r="DL31" s="619">
        <v>121309</v>
      </c>
      <c r="DM31" s="642"/>
      <c r="DN31" s="642"/>
      <c r="DO31" s="642"/>
      <c r="DP31" s="642"/>
      <c r="DQ31" s="642"/>
      <c r="DR31" s="642"/>
      <c r="DS31" s="642"/>
      <c r="DT31" s="642"/>
      <c r="DU31" s="642"/>
      <c r="DV31" s="643"/>
      <c r="DW31" s="615">
        <v>0.8</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2820656</v>
      </c>
      <c r="S32" s="611"/>
      <c r="T32" s="611"/>
      <c r="U32" s="611"/>
      <c r="V32" s="611"/>
      <c r="W32" s="611"/>
      <c r="X32" s="611"/>
      <c r="Y32" s="612"/>
      <c r="Z32" s="613">
        <v>7.9</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98.9</v>
      </c>
      <c r="BN32" s="642"/>
      <c r="BO32" s="642"/>
      <c r="BP32" s="642"/>
      <c r="BQ32" s="665"/>
      <c r="BR32" s="667">
        <v>99.6</v>
      </c>
      <c r="BS32" s="642"/>
      <c r="BT32" s="642"/>
      <c r="BU32" s="642"/>
      <c r="BV32" s="642"/>
      <c r="BW32" s="642"/>
      <c r="BX32" s="616">
        <v>99</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130550</v>
      </c>
      <c r="S33" s="611"/>
      <c r="T33" s="611"/>
      <c r="U33" s="611"/>
      <c r="V33" s="611"/>
      <c r="W33" s="611"/>
      <c r="X33" s="611"/>
      <c r="Y33" s="612"/>
      <c r="Z33" s="613">
        <v>0.4</v>
      </c>
      <c r="AA33" s="613"/>
      <c r="AB33" s="613"/>
      <c r="AC33" s="613"/>
      <c r="AD33" s="614">
        <v>27601</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98.2</v>
      </c>
      <c r="BN33" s="669"/>
      <c r="BO33" s="669"/>
      <c r="BP33" s="669"/>
      <c r="BQ33" s="671"/>
      <c r="BR33" s="668">
        <v>99.3</v>
      </c>
      <c r="BS33" s="669"/>
      <c r="BT33" s="669"/>
      <c r="BU33" s="669"/>
      <c r="BV33" s="669"/>
      <c r="BW33" s="669"/>
      <c r="BX33" s="670">
        <v>98.4</v>
      </c>
      <c r="BY33" s="669"/>
      <c r="BZ33" s="669"/>
      <c r="CA33" s="669"/>
      <c r="CB33" s="671"/>
      <c r="CD33" s="607" t="s">
        <v>307</v>
      </c>
      <c r="CE33" s="608"/>
      <c r="CF33" s="608"/>
      <c r="CG33" s="608"/>
      <c r="CH33" s="608"/>
      <c r="CI33" s="608"/>
      <c r="CJ33" s="608"/>
      <c r="CK33" s="608"/>
      <c r="CL33" s="608"/>
      <c r="CM33" s="608"/>
      <c r="CN33" s="608"/>
      <c r="CO33" s="608"/>
      <c r="CP33" s="608"/>
      <c r="CQ33" s="609"/>
      <c r="CR33" s="610">
        <v>15239750</v>
      </c>
      <c r="CS33" s="642"/>
      <c r="CT33" s="642"/>
      <c r="CU33" s="642"/>
      <c r="CV33" s="642"/>
      <c r="CW33" s="642"/>
      <c r="CX33" s="642"/>
      <c r="CY33" s="643"/>
      <c r="CZ33" s="615">
        <v>44</v>
      </c>
      <c r="DA33" s="640"/>
      <c r="DB33" s="640"/>
      <c r="DC33" s="644"/>
      <c r="DD33" s="619">
        <v>9491927</v>
      </c>
      <c r="DE33" s="642"/>
      <c r="DF33" s="642"/>
      <c r="DG33" s="642"/>
      <c r="DH33" s="642"/>
      <c r="DI33" s="642"/>
      <c r="DJ33" s="642"/>
      <c r="DK33" s="643"/>
      <c r="DL33" s="619">
        <v>6181524</v>
      </c>
      <c r="DM33" s="642"/>
      <c r="DN33" s="642"/>
      <c r="DO33" s="642"/>
      <c r="DP33" s="642"/>
      <c r="DQ33" s="642"/>
      <c r="DR33" s="642"/>
      <c r="DS33" s="642"/>
      <c r="DT33" s="642"/>
      <c r="DU33" s="642"/>
      <c r="DV33" s="643"/>
      <c r="DW33" s="615">
        <v>38.5</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2799528</v>
      </c>
      <c r="S34" s="611"/>
      <c r="T34" s="611"/>
      <c r="U34" s="611"/>
      <c r="V34" s="611"/>
      <c r="W34" s="611"/>
      <c r="X34" s="611"/>
      <c r="Y34" s="612"/>
      <c r="Z34" s="613">
        <v>7.9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5734100</v>
      </c>
      <c r="CS34" s="611"/>
      <c r="CT34" s="611"/>
      <c r="CU34" s="611"/>
      <c r="CV34" s="611"/>
      <c r="CW34" s="611"/>
      <c r="CX34" s="611"/>
      <c r="CY34" s="612"/>
      <c r="CZ34" s="615">
        <v>16.5</v>
      </c>
      <c r="DA34" s="640"/>
      <c r="DB34" s="640"/>
      <c r="DC34" s="644"/>
      <c r="DD34" s="619">
        <v>2719615</v>
      </c>
      <c r="DE34" s="611"/>
      <c r="DF34" s="611"/>
      <c r="DG34" s="611"/>
      <c r="DH34" s="611"/>
      <c r="DI34" s="611"/>
      <c r="DJ34" s="611"/>
      <c r="DK34" s="612"/>
      <c r="DL34" s="619">
        <v>2383948</v>
      </c>
      <c r="DM34" s="611"/>
      <c r="DN34" s="611"/>
      <c r="DO34" s="611"/>
      <c r="DP34" s="611"/>
      <c r="DQ34" s="611"/>
      <c r="DR34" s="611"/>
      <c r="DS34" s="611"/>
      <c r="DT34" s="611"/>
      <c r="DU34" s="611"/>
      <c r="DV34" s="612"/>
      <c r="DW34" s="615">
        <v>14.9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1719575</v>
      </c>
      <c r="S35" s="611"/>
      <c r="T35" s="611"/>
      <c r="U35" s="611"/>
      <c r="V35" s="611"/>
      <c r="W35" s="611"/>
      <c r="X35" s="611"/>
      <c r="Y35" s="612"/>
      <c r="Z35" s="613">
        <v>4.8</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482032</v>
      </c>
      <c r="CS35" s="642"/>
      <c r="CT35" s="642"/>
      <c r="CU35" s="642"/>
      <c r="CV35" s="642"/>
      <c r="CW35" s="642"/>
      <c r="CX35" s="642"/>
      <c r="CY35" s="643"/>
      <c r="CZ35" s="615">
        <v>1.4</v>
      </c>
      <c r="DA35" s="640"/>
      <c r="DB35" s="640"/>
      <c r="DC35" s="644"/>
      <c r="DD35" s="619">
        <v>319956</v>
      </c>
      <c r="DE35" s="642"/>
      <c r="DF35" s="642"/>
      <c r="DG35" s="642"/>
      <c r="DH35" s="642"/>
      <c r="DI35" s="642"/>
      <c r="DJ35" s="642"/>
      <c r="DK35" s="643"/>
      <c r="DL35" s="619">
        <v>319879</v>
      </c>
      <c r="DM35" s="642"/>
      <c r="DN35" s="642"/>
      <c r="DO35" s="642"/>
      <c r="DP35" s="642"/>
      <c r="DQ35" s="642"/>
      <c r="DR35" s="642"/>
      <c r="DS35" s="642"/>
      <c r="DT35" s="642"/>
      <c r="DU35" s="642"/>
      <c r="DV35" s="643"/>
      <c r="DW35" s="615">
        <v>2</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1388831</v>
      </c>
      <c r="S36" s="611"/>
      <c r="T36" s="611"/>
      <c r="U36" s="611"/>
      <c r="V36" s="611"/>
      <c r="W36" s="611"/>
      <c r="X36" s="611"/>
      <c r="Y36" s="612"/>
      <c r="Z36" s="613">
        <v>3.9</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4043311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64130</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3866404</v>
      </c>
      <c r="CS36" s="611"/>
      <c r="CT36" s="611"/>
      <c r="CU36" s="611"/>
      <c r="CV36" s="611"/>
      <c r="CW36" s="611"/>
      <c r="CX36" s="611"/>
      <c r="CY36" s="612"/>
      <c r="CZ36" s="615">
        <v>11.2</v>
      </c>
      <c r="DA36" s="640"/>
      <c r="DB36" s="640"/>
      <c r="DC36" s="644"/>
      <c r="DD36" s="619">
        <v>2671324</v>
      </c>
      <c r="DE36" s="611"/>
      <c r="DF36" s="611"/>
      <c r="DG36" s="611"/>
      <c r="DH36" s="611"/>
      <c r="DI36" s="611"/>
      <c r="DJ36" s="611"/>
      <c r="DK36" s="612"/>
      <c r="DL36" s="619">
        <v>1374642</v>
      </c>
      <c r="DM36" s="611"/>
      <c r="DN36" s="611"/>
      <c r="DO36" s="611"/>
      <c r="DP36" s="611"/>
      <c r="DQ36" s="611"/>
      <c r="DR36" s="611"/>
      <c r="DS36" s="611"/>
      <c r="DT36" s="611"/>
      <c r="DU36" s="611"/>
      <c r="DV36" s="612"/>
      <c r="DW36" s="615">
        <v>8.6</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922379</v>
      </c>
      <c r="S37" s="611"/>
      <c r="T37" s="611"/>
      <c r="U37" s="611"/>
      <c r="V37" s="611"/>
      <c r="W37" s="611"/>
      <c r="X37" s="611"/>
      <c r="Y37" s="612"/>
      <c r="Z37" s="613">
        <v>2.6</v>
      </c>
      <c r="AA37" s="613"/>
      <c r="AB37" s="613"/>
      <c r="AC37" s="613"/>
      <c r="AD37" s="614">
        <v>229</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702575</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-29310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132359</v>
      </c>
      <c r="CS37" s="642"/>
      <c r="CT37" s="642"/>
      <c r="CU37" s="642"/>
      <c r="CV37" s="642"/>
      <c r="CW37" s="642"/>
      <c r="CX37" s="642"/>
      <c r="CY37" s="643"/>
      <c r="CZ37" s="615">
        <v>0.4</v>
      </c>
      <c r="DA37" s="640"/>
      <c r="DB37" s="640"/>
      <c r="DC37" s="644"/>
      <c r="DD37" s="619">
        <v>132359</v>
      </c>
      <c r="DE37" s="642"/>
      <c r="DF37" s="642"/>
      <c r="DG37" s="642"/>
      <c r="DH37" s="642"/>
      <c r="DI37" s="642"/>
      <c r="DJ37" s="642"/>
      <c r="DK37" s="643"/>
      <c r="DL37" s="619">
        <v>132118</v>
      </c>
      <c r="DM37" s="642"/>
      <c r="DN37" s="642"/>
      <c r="DO37" s="642"/>
      <c r="DP37" s="642"/>
      <c r="DQ37" s="642"/>
      <c r="DR37" s="642"/>
      <c r="DS37" s="642"/>
      <c r="DT37" s="642"/>
      <c r="DU37" s="642"/>
      <c r="DV37" s="643"/>
      <c r="DW37" s="615">
        <v>0.8</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2323077</v>
      </c>
      <c r="S38" s="611"/>
      <c r="T38" s="611"/>
      <c r="U38" s="611"/>
      <c r="V38" s="611"/>
      <c r="W38" s="611"/>
      <c r="X38" s="611"/>
      <c r="Y38" s="612"/>
      <c r="Z38" s="613">
        <v>6.5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520000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7061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2756526</v>
      </c>
      <c r="CS38" s="611"/>
      <c r="CT38" s="611"/>
      <c r="CU38" s="611"/>
      <c r="CV38" s="611"/>
      <c r="CW38" s="611"/>
      <c r="CX38" s="611"/>
      <c r="CY38" s="612"/>
      <c r="CZ38" s="615">
        <v>8</v>
      </c>
      <c r="DA38" s="640"/>
      <c r="DB38" s="640"/>
      <c r="DC38" s="644"/>
      <c r="DD38" s="619">
        <v>2203180</v>
      </c>
      <c r="DE38" s="611"/>
      <c r="DF38" s="611"/>
      <c r="DG38" s="611"/>
      <c r="DH38" s="611"/>
      <c r="DI38" s="611"/>
      <c r="DJ38" s="611"/>
      <c r="DK38" s="612"/>
      <c r="DL38" s="619">
        <v>2101855</v>
      </c>
      <c r="DM38" s="611"/>
      <c r="DN38" s="611"/>
      <c r="DO38" s="611"/>
      <c r="DP38" s="611"/>
      <c r="DQ38" s="611"/>
      <c r="DR38" s="611"/>
      <c r="DS38" s="611"/>
      <c r="DT38" s="611"/>
      <c r="DU38" s="611"/>
      <c r="DV38" s="612"/>
      <c r="DW38" s="615">
        <v>13.1</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64210</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10174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2019251</v>
      </c>
      <c r="CS39" s="642"/>
      <c r="CT39" s="642"/>
      <c r="CU39" s="642"/>
      <c r="CV39" s="642"/>
      <c r="CW39" s="642"/>
      <c r="CX39" s="642"/>
      <c r="CY39" s="643"/>
      <c r="CZ39" s="615">
        <v>5.8</v>
      </c>
      <c r="DA39" s="640"/>
      <c r="DB39" s="640"/>
      <c r="DC39" s="644"/>
      <c r="DD39" s="619">
        <v>1576652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92377</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3806</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381437</v>
      </c>
      <c r="CS40" s="611"/>
      <c r="CT40" s="611"/>
      <c r="CU40" s="611"/>
      <c r="CV40" s="611"/>
      <c r="CW40" s="611"/>
      <c r="CX40" s="611"/>
      <c r="CY40" s="612"/>
      <c r="CZ40" s="615">
        <v>1.1000000000000001</v>
      </c>
      <c r="DA40" s="640"/>
      <c r="DB40" s="640"/>
      <c r="DC40" s="644"/>
      <c r="DD40" s="619">
        <v>1200</v>
      </c>
      <c r="DE40" s="611"/>
      <c r="DF40" s="611"/>
      <c r="DG40" s="611"/>
      <c r="DH40" s="611"/>
      <c r="DI40" s="611"/>
      <c r="DJ40" s="611"/>
      <c r="DK40" s="612"/>
      <c r="DL40" s="619">
        <v>1200</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35564732</v>
      </c>
      <c r="S41" s="683"/>
      <c r="T41" s="683"/>
      <c r="U41" s="683"/>
      <c r="V41" s="683"/>
      <c r="W41" s="683"/>
      <c r="X41" s="683"/>
      <c r="Y41" s="687"/>
      <c r="Z41" s="688">
        <v>100</v>
      </c>
      <c r="AA41" s="688"/>
      <c r="AB41" s="688"/>
      <c r="AC41" s="688"/>
      <c r="AD41" s="689">
        <v>15955272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614051</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2138669</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482</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4161010</v>
      </c>
      <c r="CS42" s="642"/>
      <c r="CT42" s="642"/>
      <c r="CU42" s="642"/>
      <c r="CV42" s="642"/>
      <c r="CW42" s="642"/>
      <c r="CX42" s="642"/>
      <c r="CY42" s="643"/>
      <c r="CZ42" s="615">
        <v>12</v>
      </c>
      <c r="DA42" s="640"/>
      <c r="DB42" s="640"/>
      <c r="DC42" s="644"/>
      <c r="DD42" s="619">
        <v>651038</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105852</v>
      </c>
      <c r="CS43" s="642"/>
      <c r="CT43" s="642"/>
      <c r="CU43" s="642"/>
      <c r="CV43" s="642"/>
      <c r="CW43" s="642"/>
      <c r="CX43" s="642"/>
      <c r="CY43" s="643"/>
      <c r="CZ43" s="615">
        <v>0.3</v>
      </c>
      <c r="DA43" s="640"/>
      <c r="DB43" s="640"/>
      <c r="DC43" s="644"/>
      <c r="DD43" s="619">
        <v>100056</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3688042</v>
      </c>
      <c r="CS44" s="611"/>
      <c r="CT44" s="611"/>
      <c r="CU44" s="611"/>
      <c r="CV44" s="611"/>
      <c r="CW44" s="611"/>
      <c r="CX44" s="611"/>
      <c r="CY44" s="612"/>
      <c r="CZ44" s="615">
        <v>10.6</v>
      </c>
      <c r="DA44" s="616"/>
      <c r="DB44" s="616"/>
      <c r="DC44" s="622"/>
      <c r="DD44" s="619">
        <v>592966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787107</v>
      </c>
      <c r="CS45" s="642"/>
      <c r="CT45" s="642"/>
      <c r="CU45" s="642"/>
      <c r="CV45" s="642"/>
      <c r="CW45" s="642"/>
      <c r="CX45" s="642"/>
      <c r="CY45" s="643"/>
      <c r="CZ45" s="615">
        <v>2.2999999999999998</v>
      </c>
      <c r="DA45" s="640"/>
      <c r="DB45" s="640"/>
      <c r="DC45" s="644"/>
      <c r="DD45" s="619">
        <v>52724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2637758</v>
      </c>
      <c r="CS46" s="611"/>
      <c r="CT46" s="611"/>
      <c r="CU46" s="611"/>
      <c r="CV46" s="611"/>
      <c r="CW46" s="611"/>
      <c r="CX46" s="611"/>
      <c r="CY46" s="612"/>
      <c r="CZ46" s="615">
        <v>7.6</v>
      </c>
      <c r="DA46" s="616"/>
      <c r="DB46" s="616"/>
      <c r="DC46" s="622"/>
      <c r="DD46" s="619">
        <v>521265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472968</v>
      </c>
      <c r="CS47" s="642"/>
      <c r="CT47" s="642"/>
      <c r="CU47" s="642"/>
      <c r="CV47" s="642"/>
      <c r="CW47" s="642"/>
      <c r="CX47" s="642"/>
      <c r="CY47" s="643"/>
      <c r="CZ47" s="615">
        <v>1.4</v>
      </c>
      <c r="DA47" s="640"/>
      <c r="DB47" s="640"/>
      <c r="DC47" s="644"/>
      <c r="DD47" s="619">
        <v>58072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34672071</v>
      </c>
      <c r="CS49" s="669"/>
      <c r="CT49" s="669"/>
      <c r="CU49" s="669"/>
      <c r="CV49" s="669"/>
      <c r="CW49" s="669"/>
      <c r="CX49" s="669"/>
      <c r="CY49" s="698"/>
      <c r="CZ49" s="690">
        <v>100</v>
      </c>
      <c r="DA49" s="699"/>
      <c r="DB49" s="699"/>
      <c r="DC49" s="700"/>
      <c r="DD49" s="701">
        <v>19349070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Ue/+GdiXLt/F+/fgHBx4tyxKjB+bIAOSOisnjYt1QqJ/ogMH1y9w16G/TDhRpojxJl6lSAPsZzYQ1Bxm+FkKuw==" saltValue="uxSt7cAPaZ1j/6CoM/ip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L1" zoomScale="60" zoomScaleNormal="60" zoomScaleSheetLayoutView="70" workbookViewId="0">
      <selection activeCell="CH10" sqref="CH10:CL10"/>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35563</v>
      </c>
      <c r="R7" s="740"/>
      <c r="S7" s="740"/>
      <c r="T7" s="740"/>
      <c r="U7" s="740"/>
      <c r="V7" s="740">
        <v>34670</v>
      </c>
      <c r="W7" s="740"/>
      <c r="X7" s="740"/>
      <c r="Y7" s="740"/>
      <c r="Z7" s="740"/>
      <c r="AA7" s="740">
        <v>893</v>
      </c>
      <c r="AB7" s="740"/>
      <c r="AC7" s="740"/>
      <c r="AD7" s="740"/>
      <c r="AE7" s="741"/>
      <c r="AF7" s="742">
        <v>515</v>
      </c>
      <c r="AG7" s="743"/>
      <c r="AH7" s="743"/>
      <c r="AI7" s="743"/>
      <c r="AJ7" s="744"/>
      <c r="AK7" s="745">
        <v>1720</v>
      </c>
      <c r="AL7" s="746"/>
      <c r="AM7" s="746"/>
      <c r="AN7" s="746"/>
      <c r="AO7" s="746"/>
      <c r="AP7" s="746">
        <v>28540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562</v>
      </c>
      <c r="BS7" s="733" t="s">
        <v>558</v>
      </c>
      <c r="BT7" s="734"/>
      <c r="BU7" s="734"/>
      <c r="BV7" s="734"/>
      <c r="BW7" s="734"/>
      <c r="BX7" s="734"/>
      <c r="BY7" s="734"/>
      <c r="BZ7" s="734"/>
      <c r="CA7" s="734"/>
      <c r="CB7" s="734"/>
      <c r="CC7" s="734"/>
      <c r="CD7" s="734"/>
      <c r="CE7" s="734"/>
      <c r="CF7" s="734"/>
      <c r="CG7" s="749"/>
      <c r="CH7" s="730" t="s">
        <v>563</v>
      </c>
      <c r="CI7" s="731"/>
      <c r="CJ7" s="731"/>
      <c r="CK7" s="731"/>
      <c r="CL7" s="732"/>
      <c r="CM7" s="730">
        <v>205</v>
      </c>
      <c r="CN7" s="731"/>
      <c r="CO7" s="731"/>
      <c r="CP7" s="731"/>
      <c r="CQ7" s="732"/>
      <c r="CR7" s="730">
        <v>3</v>
      </c>
      <c r="CS7" s="731"/>
      <c r="CT7" s="731"/>
      <c r="CU7" s="731"/>
      <c r="CV7" s="732"/>
      <c r="CW7" s="730" t="s">
        <v>492</v>
      </c>
      <c r="CX7" s="731"/>
      <c r="CY7" s="731"/>
      <c r="CZ7" s="731"/>
      <c r="DA7" s="732"/>
      <c r="DB7" s="730">
        <v>350</v>
      </c>
      <c r="DC7" s="731"/>
      <c r="DD7" s="731"/>
      <c r="DE7" s="731"/>
      <c r="DF7" s="732"/>
      <c r="DG7" s="730" t="s">
        <v>492</v>
      </c>
      <c r="DH7" s="731"/>
      <c r="DI7" s="731"/>
      <c r="DJ7" s="731"/>
      <c r="DK7" s="732"/>
      <c r="DL7" s="730" t="s">
        <v>492</v>
      </c>
      <c r="DM7" s="731"/>
      <c r="DN7" s="731"/>
      <c r="DO7" s="731"/>
      <c r="DP7" s="732"/>
      <c r="DQ7" s="730" t="s">
        <v>492</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5</v>
      </c>
      <c r="CI8" s="764"/>
      <c r="CJ8" s="764"/>
      <c r="CK8" s="764"/>
      <c r="CL8" s="765"/>
      <c r="CM8" s="763">
        <v>51</v>
      </c>
      <c r="CN8" s="764"/>
      <c r="CO8" s="764"/>
      <c r="CP8" s="764"/>
      <c r="CQ8" s="765"/>
      <c r="CR8" s="763">
        <v>5</v>
      </c>
      <c r="CS8" s="764"/>
      <c r="CT8" s="764"/>
      <c r="CU8" s="764"/>
      <c r="CV8" s="765"/>
      <c r="CW8" s="763" t="s">
        <v>492</v>
      </c>
      <c r="CX8" s="764"/>
      <c r="CY8" s="764"/>
      <c r="CZ8" s="764"/>
      <c r="DA8" s="765"/>
      <c r="DB8" s="763" t="s">
        <v>492</v>
      </c>
      <c r="DC8" s="764"/>
      <c r="DD8" s="764"/>
      <c r="DE8" s="764"/>
      <c r="DF8" s="765"/>
      <c r="DG8" s="763" t="s">
        <v>492</v>
      </c>
      <c r="DH8" s="764"/>
      <c r="DI8" s="764"/>
      <c r="DJ8" s="764"/>
      <c r="DK8" s="765"/>
      <c r="DL8" s="763" t="s">
        <v>492</v>
      </c>
      <c r="DM8" s="764"/>
      <c r="DN8" s="764"/>
      <c r="DO8" s="764"/>
      <c r="DP8" s="765"/>
      <c r="DQ8" s="763" t="s">
        <v>492</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560</v>
      </c>
      <c r="BT9" s="761"/>
      <c r="BU9" s="761"/>
      <c r="BV9" s="761"/>
      <c r="BW9" s="761"/>
      <c r="BX9" s="761"/>
      <c r="BY9" s="761"/>
      <c r="BZ9" s="761"/>
      <c r="CA9" s="761"/>
      <c r="CB9" s="761"/>
      <c r="CC9" s="761"/>
      <c r="CD9" s="761"/>
      <c r="CE9" s="761"/>
      <c r="CF9" s="761"/>
      <c r="CG9" s="762"/>
      <c r="CH9" s="763">
        <v>11</v>
      </c>
      <c r="CI9" s="764"/>
      <c r="CJ9" s="764"/>
      <c r="CK9" s="764"/>
      <c r="CL9" s="765"/>
      <c r="CM9" s="763">
        <v>46</v>
      </c>
      <c r="CN9" s="764"/>
      <c r="CO9" s="764"/>
      <c r="CP9" s="764"/>
      <c r="CQ9" s="765"/>
      <c r="CR9" s="763">
        <v>7</v>
      </c>
      <c r="CS9" s="764"/>
      <c r="CT9" s="764"/>
      <c r="CU9" s="764"/>
      <c r="CV9" s="765"/>
      <c r="CW9" s="763">
        <v>1</v>
      </c>
      <c r="CX9" s="764"/>
      <c r="CY9" s="764"/>
      <c r="CZ9" s="764"/>
      <c r="DA9" s="765"/>
      <c r="DB9" s="763" t="s">
        <v>492</v>
      </c>
      <c r="DC9" s="764"/>
      <c r="DD9" s="764"/>
      <c r="DE9" s="764"/>
      <c r="DF9" s="765"/>
      <c r="DG9" s="763" t="s">
        <v>492</v>
      </c>
      <c r="DH9" s="764"/>
      <c r="DI9" s="764"/>
      <c r="DJ9" s="764"/>
      <c r="DK9" s="765"/>
      <c r="DL9" s="763" t="s">
        <v>492</v>
      </c>
      <c r="DM9" s="764"/>
      <c r="DN9" s="764"/>
      <c r="DO9" s="764"/>
      <c r="DP9" s="765"/>
      <c r="DQ9" s="763" t="s">
        <v>492</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561</v>
      </c>
      <c r="BT10" s="761"/>
      <c r="BU10" s="761"/>
      <c r="BV10" s="761"/>
      <c r="BW10" s="761"/>
      <c r="BX10" s="761"/>
      <c r="BY10" s="761"/>
      <c r="BZ10" s="761"/>
      <c r="CA10" s="761"/>
      <c r="CB10" s="761"/>
      <c r="CC10" s="761"/>
      <c r="CD10" s="761"/>
      <c r="CE10" s="761"/>
      <c r="CF10" s="761"/>
      <c r="CG10" s="762"/>
      <c r="CH10" s="763">
        <v>32</v>
      </c>
      <c r="CI10" s="764"/>
      <c r="CJ10" s="764"/>
      <c r="CK10" s="764"/>
      <c r="CL10" s="765"/>
      <c r="CM10" s="763">
        <v>565</v>
      </c>
      <c r="CN10" s="764"/>
      <c r="CO10" s="764"/>
      <c r="CP10" s="764"/>
      <c r="CQ10" s="765"/>
      <c r="CR10" s="763">
        <v>39</v>
      </c>
      <c r="CS10" s="764"/>
      <c r="CT10" s="764"/>
      <c r="CU10" s="764"/>
      <c r="CV10" s="765"/>
      <c r="CW10" s="763" t="s">
        <v>492</v>
      </c>
      <c r="CX10" s="764"/>
      <c r="CY10" s="764"/>
      <c r="CZ10" s="764"/>
      <c r="DA10" s="765"/>
      <c r="DB10" s="763" t="s">
        <v>492</v>
      </c>
      <c r="DC10" s="764"/>
      <c r="DD10" s="764"/>
      <c r="DE10" s="764"/>
      <c r="DF10" s="765"/>
      <c r="DG10" s="763" t="s">
        <v>492</v>
      </c>
      <c r="DH10" s="764"/>
      <c r="DI10" s="764"/>
      <c r="DJ10" s="764"/>
      <c r="DK10" s="765"/>
      <c r="DL10" s="763" t="s">
        <v>492</v>
      </c>
      <c r="DM10" s="764"/>
      <c r="DN10" s="764"/>
      <c r="DO10" s="764"/>
      <c r="DP10" s="765"/>
      <c r="DQ10" s="763" t="s">
        <v>492</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35565</v>
      </c>
      <c r="R23" s="780"/>
      <c r="S23" s="780"/>
      <c r="T23" s="780"/>
      <c r="U23" s="780"/>
      <c r="V23" s="780">
        <v>34672</v>
      </c>
      <c r="W23" s="780"/>
      <c r="X23" s="780"/>
      <c r="Y23" s="780"/>
      <c r="Z23" s="780"/>
      <c r="AA23" s="780">
        <v>893</v>
      </c>
      <c r="AB23" s="780"/>
      <c r="AC23" s="780"/>
      <c r="AD23" s="780"/>
      <c r="AE23" s="781"/>
      <c r="AF23" s="782">
        <v>515</v>
      </c>
      <c r="AG23" s="780"/>
      <c r="AH23" s="780"/>
      <c r="AI23" s="780"/>
      <c r="AJ23" s="783"/>
      <c r="AK23" s="784"/>
      <c r="AL23" s="785"/>
      <c r="AM23" s="785"/>
      <c r="AN23" s="785"/>
      <c r="AO23" s="785"/>
      <c r="AP23" s="780">
        <v>28540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6947</v>
      </c>
      <c r="R28" s="810"/>
      <c r="S28" s="810"/>
      <c r="T28" s="810"/>
      <c r="U28" s="810"/>
      <c r="V28" s="810">
        <v>6883</v>
      </c>
      <c r="W28" s="810"/>
      <c r="X28" s="810"/>
      <c r="Y28" s="810"/>
      <c r="Z28" s="810"/>
      <c r="AA28" s="810">
        <v>64</v>
      </c>
      <c r="AB28" s="810"/>
      <c r="AC28" s="810"/>
      <c r="AD28" s="810"/>
      <c r="AE28" s="811"/>
      <c r="AF28" s="812">
        <v>64</v>
      </c>
      <c r="AG28" s="810"/>
      <c r="AH28" s="810"/>
      <c r="AI28" s="810"/>
      <c r="AJ28" s="813"/>
      <c r="AK28" s="814">
        <v>679</v>
      </c>
      <c r="AL28" s="815"/>
      <c r="AM28" s="815"/>
      <c r="AN28" s="815"/>
      <c r="AO28" s="815"/>
      <c r="AP28" s="815" t="s">
        <v>492</v>
      </c>
      <c r="AQ28" s="815"/>
      <c r="AR28" s="815"/>
      <c r="AS28" s="815"/>
      <c r="AT28" s="815"/>
      <c r="AU28" s="815" t="s">
        <v>492</v>
      </c>
      <c r="AV28" s="815"/>
      <c r="AW28" s="815"/>
      <c r="AX28" s="815"/>
      <c r="AY28" s="815"/>
      <c r="AZ28" s="816" t="s">
        <v>492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6911</v>
      </c>
      <c r="R29" s="771"/>
      <c r="S29" s="771"/>
      <c r="T29" s="771"/>
      <c r="U29" s="771"/>
      <c r="V29" s="771">
        <v>6681</v>
      </c>
      <c r="W29" s="771"/>
      <c r="X29" s="771"/>
      <c r="Y29" s="771"/>
      <c r="Z29" s="771"/>
      <c r="AA29" s="771">
        <v>230</v>
      </c>
      <c r="AB29" s="771"/>
      <c r="AC29" s="771"/>
      <c r="AD29" s="771"/>
      <c r="AE29" s="772"/>
      <c r="AF29" s="773">
        <v>230</v>
      </c>
      <c r="AG29" s="774"/>
      <c r="AH29" s="774"/>
      <c r="AI29" s="774"/>
      <c r="AJ29" s="775"/>
      <c r="AK29" s="821">
        <v>1113</v>
      </c>
      <c r="AL29" s="817"/>
      <c r="AM29" s="817"/>
      <c r="AN29" s="817"/>
      <c r="AO29" s="817"/>
      <c r="AP29" s="817" t="s">
        <v>492</v>
      </c>
      <c r="AQ29" s="817"/>
      <c r="AR29" s="817"/>
      <c r="AS29" s="817"/>
      <c r="AT29" s="817"/>
      <c r="AU29" s="817" t="s">
        <v>492</v>
      </c>
      <c r="AV29" s="817"/>
      <c r="AW29" s="817"/>
      <c r="AX29" s="817"/>
      <c r="AY29" s="817"/>
      <c r="AZ29" s="818" t="s">
        <v>492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969</v>
      </c>
      <c r="R30" s="771"/>
      <c r="S30" s="771"/>
      <c r="T30" s="771"/>
      <c r="U30" s="771"/>
      <c r="V30" s="771">
        <v>959</v>
      </c>
      <c r="W30" s="771"/>
      <c r="X30" s="771"/>
      <c r="Y30" s="771"/>
      <c r="Z30" s="771"/>
      <c r="AA30" s="771">
        <v>10</v>
      </c>
      <c r="AB30" s="771"/>
      <c r="AC30" s="771"/>
      <c r="AD30" s="771"/>
      <c r="AE30" s="772"/>
      <c r="AF30" s="773">
        <v>10</v>
      </c>
      <c r="AG30" s="774"/>
      <c r="AH30" s="774"/>
      <c r="AI30" s="774"/>
      <c r="AJ30" s="775"/>
      <c r="AK30" s="821">
        <v>342</v>
      </c>
      <c r="AL30" s="817"/>
      <c r="AM30" s="817"/>
      <c r="AN30" s="817"/>
      <c r="AO30" s="817"/>
      <c r="AP30" s="817" t="s">
        <v>492</v>
      </c>
      <c r="AQ30" s="817"/>
      <c r="AR30" s="817"/>
      <c r="AS30" s="817"/>
      <c r="AT30" s="817"/>
      <c r="AU30" s="817" t="s">
        <v>492</v>
      </c>
      <c r="AV30" s="817"/>
      <c r="AW30" s="817"/>
      <c r="AX30" s="817"/>
      <c r="AY30" s="817"/>
      <c r="AZ30" s="818" t="s">
        <v>492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1251</v>
      </c>
      <c r="R31" s="771"/>
      <c r="S31" s="771"/>
      <c r="T31" s="771"/>
      <c r="U31" s="771"/>
      <c r="V31" s="771">
        <v>1015</v>
      </c>
      <c r="W31" s="771"/>
      <c r="X31" s="771"/>
      <c r="Y31" s="771"/>
      <c r="Z31" s="771"/>
      <c r="AA31" s="771">
        <v>236</v>
      </c>
      <c r="AB31" s="771"/>
      <c r="AC31" s="771"/>
      <c r="AD31" s="771"/>
      <c r="AE31" s="772"/>
      <c r="AF31" s="773">
        <v>1036</v>
      </c>
      <c r="AG31" s="774"/>
      <c r="AH31" s="774"/>
      <c r="AI31" s="774"/>
      <c r="AJ31" s="775"/>
      <c r="AK31" s="821">
        <v>64</v>
      </c>
      <c r="AL31" s="817"/>
      <c r="AM31" s="817"/>
      <c r="AN31" s="817"/>
      <c r="AO31" s="817"/>
      <c r="AP31" s="817">
        <v>6567</v>
      </c>
      <c r="AQ31" s="817"/>
      <c r="AR31" s="817"/>
      <c r="AS31" s="817"/>
      <c r="AT31" s="817"/>
      <c r="AU31" s="817">
        <v>913</v>
      </c>
      <c r="AV31" s="817"/>
      <c r="AW31" s="817"/>
      <c r="AX31" s="817"/>
      <c r="AY31" s="817"/>
      <c r="AZ31" s="818" t="s">
        <v>492</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1032</v>
      </c>
      <c r="R32" s="771"/>
      <c r="S32" s="771"/>
      <c r="T32" s="771"/>
      <c r="U32" s="771"/>
      <c r="V32" s="771">
        <v>978</v>
      </c>
      <c r="W32" s="771"/>
      <c r="X32" s="771"/>
      <c r="Y32" s="771"/>
      <c r="Z32" s="771"/>
      <c r="AA32" s="771">
        <v>54</v>
      </c>
      <c r="AB32" s="771"/>
      <c r="AC32" s="771"/>
      <c r="AD32" s="771"/>
      <c r="AE32" s="772"/>
      <c r="AF32" s="773">
        <v>129</v>
      </c>
      <c r="AG32" s="774"/>
      <c r="AH32" s="774"/>
      <c r="AI32" s="774"/>
      <c r="AJ32" s="775"/>
      <c r="AK32" s="821">
        <v>538</v>
      </c>
      <c r="AL32" s="817"/>
      <c r="AM32" s="817"/>
      <c r="AN32" s="817"/>
      <c r="AO32" s="817"/>
      <c r="AP32" s="817">
        <v>7334</v>
      </c>
      <c r="AQ32" s="817"/>
      <c r="AR32" s="817"/>
      <c r="AS32" s="817"/>
      <c r="AT32" s="817"/>
      <c r="AU32" s="817">
        <v>5903</v>
      </c>
      <c r="AV32" s="817"/>
      <c r="AW32" s="817"/>
      <c r="AX32" s="817"/>
      <c r="AY32" s="817"/>
      <c r="AZ32" s="818" t="s">
        <v>492</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394</v>
      </c>
      <c r="C33" s="768"/>
      <c r="D33" s="768"/>
      <c r="E33" s="768"/>
      <c r="F33" s="768"/>
      <c r="G33" s="768"/>
      <c r="H33" s="768"/>
      <c r="I33" s="768"/>
      <c r="J33" s="768"/>
      <c r="K33" s="768"/>
      <c r="L33" s="768"/>
      <c r="M33" s="768"/>
      <c r="N33" s="768"/>
      <c r="O33" s="768"/>
      <c r="P33" s="769"/>
      <c r="Q33" s="770">
        <v>170</v>
      </c>
      <c r="R33" s="771"/>
      <c r="S33" s="771"/>
      <c r="T33" s="771"/>
      <c r="U33" s="771"/>
      <c r="V33" s="771">
        <v>161</v>
      </c>
      <c r="W33" s="771"/>
      <c r="X33" s="771"/>
      <c r="Y33" s="771"/>
      <c r="Z33" s="771"/>
      <c r="AA33" s="771">
        <v>9</v>
      </c>
      <c r="AB33" s="771"/>
      <c r="AC33" s="771"/>
      <c r="AD33" s="771"/>
      <c r="AE33" s="772"/>
      <c r="AF33" s="773">
        <v>81</v>
      </c>
      <c r="AG33" s="774"/>
      <c r="AH33" s="774"/>
      <c r="AI33" s="774"/>
      <c r="AJ33" s="775"/>
      <c r="AK33" s="821">
        <v>94</v>
      </c>
      <c r="AL33" s="817"/>
      <c r="AM33" s="817"/>
      <c r="AN33" s="817"/>
      <c r="AO33" s="817"/>
      <c r="AP33" s="817">
        <v>672</v>
      </c>
      <c r="AQ33" s="817"/>
      <c r="AR33" s="817"/>
      <c r="AS33" s="817"/>
      <c r="AT33" s="817"/>
      <c r="AU33" s="817">
        <v>549</v>
      </c>
      <c r="AV33" s="817"/>
      <c r="AW33" s="817"/>
      <c r="AX33" s="817"/>
      <c r="AY33" s="817"/>
      <c r="AZ33" s="818" t="s">
        <v>492</v>
      </c>
      <c r="BA33" s="818"/>
      <c r="BB33" s="818"/>
      <c r="BC33" s="818"/>
      <c r="BD33" s="818"/>
      <c r="BE33" s="819" t="s">
        <v>392</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395</v>
      </c>
      <c r="C34" s="768"/>
      <c r="D34" s="768"/>
      <c r="E34" s="768"/>
      <c r="F34" s="768"/>
      <c r="G34" s="768"/>
      <c r="H34" s="768"/>
      <c r="I34" s="768"/>
      <c r="J34" s="768"/>
      <c r="K34" s="768"/>
      <c r="L34" s="768"/>
      <c r="M34" s="768"/>
      <c r="N34" s="768"/>
      <c r="O34" s="768"/>
      <c r="P34" s="769"/>
      <c r="Q34" s="770">
        <v>1768</v>
      </c>
      <c r="R34" s="771"/>
      <c r="S34" s="771"/>
      <c r="T34" s="771"/>
      <c r="U34" s="771"/>
      <c r="V34" s="771">
        <v>1698</v>
      </c>
      <c r="W34" s="771"/>
      <c r="X34" s="771"/>
      <c r="Y34" s="771"/>
      <c r="Z34" s="771"/>
      <c r="AA34" s="771">
        <v>70</v>
      </c>
      <c r="AB34" s="771"/>
      <c r="AC34" s="771"/>
      <c r="AD34" s="771"/>
      <c r="AE34" s="772"/>
      <c r="AF34" s="773">
        <v>184</v>
      </c>
      <c r="AG34" s="774"/>
      <c r="AH34" s="774"/>
      <c r="AI34" s="774"/>
      <c r="AJ34" s="775"/>
      <c r="AK34" s="821">
        <v>520</v>
      </c>
      <c r="AL34" s="817"/>
      <c r="AM34" s="817"/>
      <c r="AN34" s="817"/>
      <c r="AO34" s="817"/>
      <c r="AP34" s="817">
        <v>954</v>
      </c>
      <c r="AQ34" s="817"/>
      <c r="AR34" s="817"/>
      <c r="AS34" s="817"/>
      <c r="AT34" s="817"/>
      <c r="AU34" s="817">
        <v>664</v>
      </c>
      <c r="AV34" s="817"/>
      <c r="AW34" s="817"/>
      <c r="AX34" s="817"/>
      <c r="AY34" s="817"/>
      <c r="AZ34" s="818" t="s">
        <v>492</v>
      </c>
      <c r="BA34" s="818"/>
      <c r="BB34" s="818"/>
      <c r="BC34" s="818"/>
      <c r="BD34" s="818"/>
      <c r="BE34" s="819" t="s">
        <v>392</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396</v>
      </c>
      <c r="C35" s="768"/>
      <c r="D35" s="768"/>
      <c r="E35" s="768"/>
      <c r="F35" s="768"/>
      <c r="G35" s="768"/>
      <c r="H35" s="768"/>
      <c r="I35" s="768"/>
      <c r="J35" s="768"/>
      <c r="K35" s="768"/>
      <c r="L35" s="768"/>
      <c r="M35" s="768"/>
      <c r="N35" s="768"/>
      <c r="O35" s="768"/>
      <c r="P35" s="769"/>
      <c r="Q35" s="770">
        <v>28</v>
      </c>
      <c r="R35" s="771"/>
      <c r="S35" s="771"/>
      <c r="T35" s="771"/>
      <c r="U35" s="771"/>
      <c r="V35" s="771">
        <v>24</v>
      </c>
      <c r="W35" s="771"/>
      <c r="X35" s="771"/>
      <c r="Y35" s="771"/>
      <c r="Z35" s="771"/>
      <c r="AA35" s="771">
        <v>4</v>
      </c>
      <c r="AB35" s="771"/>
      <c r="AC35" s="771"/>
      <c r="AD35" s="771"/>
      <c r="AE35" s="772"/>
      <c r="AF35" s="773">
        <v>19</v>
      </c>
      <c r="AG35" s="774"/>
      <c r="AH35" s="774"/>
      <c r="AI35" s="774"/>
      <c r="AJ35" s="775"/>
      <c r="AK35" s="821">
        <v>28</v>
      </c>
      <c r="AL35" s="817"/>
      <c r="AM35" s="817"/>
      <c r="AN35" s="817"/>
      <c r="AO35" s="817"/>
      <c r="AP35" s="817">
        <v>103</v>
      </c>
      <c r="AQ35" s="817"/>
      <c r="AR35" s="817"/>
      <c r="AS35" s="817"/>
      <c r="AT35" s="817"/>
      <c r="AU35" s="817">
        <v>96</v>
      </c>
      <c r="AV35" s="817"/>
      <c r="AW35" s="817"/>
      <c r="AX35" s="817"/>
      <c r="AY35" s="817"/>
      <c r="AZ35" s="818" t="s">
        <v>492</v>
      </c>
      <c r="BA35" s="818"/>
      <c r="BB35" s="818"/>
      <c r="BC35" s="818"/>
      <c r="BD35" s="818"/>
      <c r="BE35" s="819" t="s">
        <v>392</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397</v>
      </c>
      <c r="C36" s="768"/>
      <c r="D36" s="768"/>
      <c r="E36" s="768"/>
      <c r="F36" s="768"/>
      <c r="G36" s="768"/>
      <c r="H36" s="768"/>
      <c r="I36" s="768"/>
      <c r="J36" s="768"/>
      <c r="K36" s="768"/>
      <c r="L36" s="768"/>
      <c r="M36" s="768"/>
      <c r="N36" s="768"/>
      <c r="O36" s="768"/>
      <c r="P36" s="769"/>
      <c r="Q36" s="770">
        <v>85</v>
      </c>
      <c r="R36" s="771"/>
      <c r="S36" s="771"/>
      <c r="T36" s="771"/>
      <c r="U36" s="771"/>
      <c r="V36" s="771">
        <v>85</v>
      </c>
      <c r="W36" s="771"/>
      <c r="X36" s="771"/>
      <c r="Y36" s="771"/>
      <c r="Z36" s="771"/>
      <c r="AA36" s="771">
        <v>0</v>
      </c>
      <c r="AB36" s="771"/>
      <c r="AC36" s="771"/>
      <c r="AD36" s="771"/>
      <c r="AE36" s="772"/>
      <c r="AF36" s="773">
        <v>36</v>
      </c>
      <c r="AG36" s="774"/>
      <c r="AH36" s="774"/>
      <c r="AI36" s="774"/>
      <c r="AJ36" s="775"/>
      <c r="AK36" s="821">
        <v>43</v>
      </c>
      <c r="AL36" s="817"/>
      <c r="AM36" s="817"/>
      <c r="AN36" s="817"/>
      <c r="AO36" s="817"/>
      <c r="AP36" s="817">
        <v>476</v>
      </c>
      <c r="AQ36" s="817"/>
      <c r="AR36" s="817"/>
      <c r="AS36" s="817"/>
      <c r="AT36" s="817"/>
      <c r="AU36" s="817">
        <v>476</v>
      </c>
      <c r="AV36" s="817"/>
      <c r="AW36" s="817"/>
      <c r="AX36" s="817"/>
      <c r="AY36" s="817"/>
      <c r="AZ36" s="818" t="s">
        <v>492</v>
      </c>
      <c r="BA36" s="818"/>
      <c r="BB36" s="818"/>
      <c r="BC36" s="818"/>
      <c r="BD36" s="818"/>
      <c r="BE36" s="819" t="s">
        <v>392</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t="s">
        <v>398</v>
      </c>
      <c r="C37" s="768"/>
      <c r="D37" s="768"/>
      <c r="E37" s="768"/>
      <c r="F37" s="768"/>
      <c r="G37" s="768"/>
      <c r="H37" s="768"/>
      <c r="I37" s="768"/>
      <c r="J37" s="768"/>
      <c r="K37" s="768"/>
      <c r="L37" s="768"/>
      <c r="M37" s="768"/>
      <c r="N37" s="768"/>
      <c r="O37" s="768"/>
      <c r="P37" s="769"/>
      <c r="Q37" s="770">
        <v>12</v>
      </c>
      <c r="R37" s="771"/>
      <c r="S37" s="771"/>
      <c r="T37" s="771"/>
      <c r="U37" s="771"/>
      <c r="V37" s="771">
        <v>11</v>
      </c>
      <c r="W37" s="771"/>
      <c r="X37" s="771"/>
      <c r="Y37" s="771"/>
      <c r="Z37" s="771"/>
      <c r="AA37" s="771">
        <v>1</v>
      </c>
      <c r="AB37" s="771"/>
      <c r="AC37" s="771"/>
      <c r="AD37" s="771"/>
      <c r="AE37" s="772"/>
      <c r="AF37" s="773">
        <v>1</v>
      </c>
      <c r="AG37" s="774"/>
      <c r="AH37" s="774"/>
      <c r="AI37" s="774"/>
      <c r="AJ37" s="775"/>
      <c r="AK37" s="821">
        <v>11</v>
      </c>
      <c r="AL37" s="817"/>
      <c r="AM37" s="817"/>
      <c r="AN37" s="817"/>
      <c r="AO37" s="817"/>
      <c r="AP37" s="817">
        <v>63</v>
      </c>
      <c r="AQ37" s="817"/>
      <c r="AR37" s="817"/>
      <c r="AS37" s="817"/>
      <c r="AT37" s="817"/>
      <c r="AU37" s="817">
        <v>46</v>
      </c>
      <c r="AV37" s="817"/>
      <c r="AW37" s="817"/>
      <c r="AX37" s="817"/>
      <c r="AY37" s="817"/>
      <c r="AZ37" s="818" t="s">
        <v>492</v>
      </c>
      <c r="BA37" s="818"/>
      <c r="BB37" s="818"/>
      <c r="BC37" s="818"/>
      <c r="BD37" s="818"/>
      <c r="BE37" s="819" t="s">
        <v>399</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1790</v>
      </c>
      <c r="AG63" s="831"/>
      <c r="AH63" s="831"/>
      <c r="AI63" s="831"/>
      <c r="AJ63" s="832"/>
      <c r="AK63" s="833"/>
      <c r="AL63" s="828"/>
      <c r="AM63" s="828"/>
      <c r="AN63" s="828"/>
      <c r="AO63" s="828"/>
      <c r="AP63" s="831">
        <v>16169</v>
      </c>
      <c r="AQ63" s="831"/>
      <c r="AR63" s="831"/>
      <c r="AS63" s="831"/>
      <c r="AT63" s="831"/>
      <c r="AU63" s="831">
        <v>8647</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403</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404</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552</v>
      </c>
      <c r="C68" s="857"/>
      <c r="D68" s="857"/>
      <c r="E68" s="857"/>
      <c r="F68" s="857"/>
      <c r="G68" s="857"/>
      <c r="H68" s="857"/>
      <c r="I68" s="857"/>
      <c r="J68" s="857"/>
      <c r="K68" s="857"/>
      <c r="L68" s="857"/>
      <c r="M68" s="857"/>
      <c r="N68" s="857"/>
      <c r="O68" s="857"/>
      <c r="P68" s="858"/>
      <c r="Q68" s="859">
        <v>360</v>
      </c>
      <c r="R68" s="853"/>
      <c r="S68" s="853"/>
      <c r="T68" s="853"/>
      <c r="U68" s="853"/>
      <c r="V68" s="853">
        <v>302</v>
      </c>
      <c r="W68" s="853"/>
      <c r="X68" s="853"/>
      <c r="Y68" s="853"/>
      <c r="Z68" s="853"/>
      <c r="AA68" s="853">
        <v>58</v>
      </c>
      <c r="AB68" s="853"/>
      <c r="AC68" s="853"/>
      <c r="AD68" s="853"/>
      <c r="AE68" s="853"/>
      <c r="AF68" s="853">
        <v>48</v>
      </c>
      <c r="AG68" s="853"/>
      <c r="AH68" s="853"/>
      <c r="AI68" s="853"/>
      <c r="AJ68" s="853"/>
      <c r="AK68" s="853">
        <v>50</v>
      </c>
      <c r="AL68" s="853"/>
      <c r="AM68" s="853"/>
      <c r="AN68" s="853"/>
      <c r="AO68" s="853"/>
      <c r="AP68" s="853" t="s">
        <v>492</v>
      </c>
      <c r="AQ68" s="853"/>
      <c r="AR68" s="853"/>
      <c r="AS68" s="853"/>
      <c r="AT68" s="853"/>
      <c r="AU68" s="853" t="s">
        <v>492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553</v>
      </c>
      <c r="C69" s="861"/>
      <c r="D69" s="861"/>
      <c r="E69" s="861"/>
      <c r="F69" s="861"/>
      <c r="G69" s="861"/>
      <c r="H69" s="861"/>
      <c r="I69" s="861"/>
      <c r="J69" s="861"/>
      <c r="K69" s="861"/>
      <c r="L69" s="861"/>
      <c r="M69" s="861"/>
      <c r="N69" s="861"/>
      <c r="O69" s="861"/>
      <c r="P69" s="862"/>
      <c r="Q69" s="863">
        <v>2008</v>
      </c>
      <c r="R69" s="817"/>
      <c r="S69" s="817"/>
      <c r="T69" s="817"/>
      <c r="U69" s="817"/>
      <c r="V69" s="817">
        <v>1901</v>
      </c>
      <c r="W69" s="817"/>
      <c r="X69" s="817"/>
      <c r="Y69" s="817"/>
      <c r="Z69" s="817"/>
      <c r="AA69" s="817">
        <v>107</v>
      </c>
      <c r="AB69" s="817"/>
      <c r="AC69" s="817"/>
      <c r="AD69" s="817"/>
      <c r="AE69" s="817"/>
      <c r="AF69" s="817">
        <v>107</v>
      </c>
      <c r="AG69" s="817"/>
      <c r="AH69" s="817"/>
      <c r="AI69" s="817"/>
      <c r="AJ69" s="817"/>
      <c r="AK69" s="817">
        <v>25</v>
      </c>
      <c r="AL69" s="817"/>
      <c r="AM69" s="817"/>
      <c r="AN69" s="817"/>
      <c r="AO69" s="817"/>
      <c r="AP69" s="817" t="s">
        <v>492</v>
      </c>
      <c r="AQ69" s="817"/>
      <c r="AR69" s="817"/>
      <c r="AS69" s="817"/>
      <c r="AT69" s="817"/>
      <c r="AU69" s="817" t="s">
        <v>492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554</v>
      </c>
      <c r="C70" s="861"/>
      <c r="D70" s="861"/>
      <c r="E70" s="861"/>
      <c r="F70" s="861"/>
      <c r="G70" s="861"/>
      <c r="H70" s="861"/>
      <c r="I70" s="861"/>
      <c r="J70" s="861"/>
      <c r="K70" s="861"/>
      <c r="L70" s="861"/>
      <c r="M70" s="861"/>
      <c r="N70" s="861"/>
      <c r="O70" s="861"/>
      <c r="P70" s="862"/>
      <c r="Q70" s="863">
        <v>30</v>
      </c>
      <c r="R70" s="817"/>
      <c r="S70" s="817"/>
      <c r="T70" s="817"/>
      <c r="U70" s="817"/>
      <c r="V70" s="817">
        <v>26</v>
      </c>
      <c r="W70" s="817"/>
      <c r="X70" s="817"/>
      <c r="Y70" s="817"/>
      <c r="Z70" s="817"/>
      <c r="AA70" s="817">
        <v>4</v>
      </c>
      <c r="AB70" s="817"/>
      <c r="AC70" s="817"/>
      <c r="AD70" s="817"/>
      <c r="AE70" s="817"/>
      <c r="AF70" s="817">
        <v>4</v>
      </c>
      <c r="AG70" s="817"/>
      <c r="AH70" s="817"/>
      <c r="AI70" s="817"/>
      <c r="AJ70" s="817"/>
      <c r="AK70" s="817">
        <v>13</v>
      </c>
      <c r="AL70" s="817"/>
      <c r="AM70" s="817"/>
      <c r="AN70" s="817"/>
      <c r="AO70" s="817"/>
      <c r="AP70" s="817" t="s">
        <v>492</v>
      </c>
      <c r="AQ70" s="817"/>
      <c r="AR70" s="817"/>
      <c r="AS70" s="817"/>
      <c r="AT70" s="817"/>
      <c r="AU70" s="817" t="s">
        <v>492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555</v>
      </c>
      <c r="C71" s="861"/>
      <c r="D71" s="861"/>
      <c r="E71" s="861"/>
      <c r="F71" s="861"/>
      <c r="G71" s="861"/>
      <c r="H71" s="861"/>
      <c r="I71" s="861"/>
      <c r="J71" s="861"/>
      <c r="K71" s="861"/>
      <c r="L71" s="861"/>
      <c r="M71" s="861"/>
      <c r="N71" s="861"/>
      <c r="O71" s="861"/>
      <c r="P71" s="862"/>
      <c r="Q71" s="863">
        <v>22</v>
      </c>
      <c r="R71" s="817"/>
      <c r="S71" s="817"/>
      <c r="T71" s="817"/>
      <c r="U71" s="817"/>
      <c r="V71" s="817">
        <v>20</v>
      </c>
      <c r="W71" s="817"/>
      <c r="X71" s="817"/>
      <c r="Y71" s="817"/>
      <c r="Z71" s="817"/>
      <c r="AA71" s="817">
        <v>2</v>
      </c>
      <c r="AB71" s="817"/>
      <c r="AC71" s="817"/>
      <c r="AD71" s="817"/>
      <c r="AE71" s="817"/>
      <c r="AF71" s="817">
        <v>2</v>
      </c>
      <c r="AG71" s="817"/>
      <c r="AH71" s="817"/>
      <c r="AI71" s="817"/>
      <c r="AJ71" s="817"/>
      <c r="AK71" s="864" t="s">
        <v>492</v>
      </c>
      <c r="AL71" s="865"/>
      <c r="AM71" s="865"/>
      <c r="AN71" s="865"/>
      <c r="AO71" s="821"/>
      <c r="AP71" s="817" t="s">
        <v>492</v>
      </c>
      <c r="AQ71" s="817"/>
      <c r="AR71" s="817"/>
      <c r="AS71" s="817"/>
      <c r="AT71" s="817"/>
      <c r="AU71" s="817" t="s">
        <v>492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556</v>
      </c>
      <c r="C72" s="861"/>
      <c r="D72" s="861"/>
      <c r="E72" s="861"/>
      <c r="F72" s="861"/>
      <c r="G72" s="861"/>
      <c r="H72" s="861"/>
      <c r="I72" s="861"/>
      <c r="J72" s="861"/>
      <c r="K72" s="861"/>
      <c r="L72" s="861"/>
      <c r="M72" s="861"/>
      <c r="N72" s="861"/>
      <c r="O72" s="861"/>
      <c r="P72" s="862"/>
      <c r="Q72" s="863">
        <v>113</v>
      </c>
      <c r="R72" s="817"/>
      <c r="S72" s="817"/>
      <c r="T72" s="817"/>
      <c r="U72" s="817"/>
      <c r="V72" s="817">
        <v>107</v>
      </c>
      <c r="W72" s="817"/>
      <c r="X72" s="817"/>
      <c r="Y72" s="817"/>
      <c r="Z72" s="817"/>
      <c r="AA72" s="817">
        <v>6</v>
      </c>
      <c r="AB72" s="817"/>
      <c r="AC72" s="817"/>
      <c r="AD72" s="817"/>
      <c r="AE72" s="817"/>
      <c r="AF72" s="817">
        <v>6</v>
      </c>
      <c r="AG72" s="817"/>
      <c r="AH72" s="817"/>
      <c r="AI72" s="817"/>
      <c r="AJ72" s="817"/>
      <c r="AK72" s="817">
        <v>5</v>
      </c>
      <c r="AL72" s="817"/>
      <c r="AM72" s="817"/>
      <c r="AN72" s="817"/>
      <c r="AO72" s="817"/>
      <c r="AP72" s="817" t="s">
        <v>492</v>
      </c>
      <c r="AQ72" s="817"/>
      <c r="AR72" s="817"/>
      <c r="AS72" s="817"/>
      <c r="AT72" s="817"/>
      <c r="AU72" s="817" t="s">
        <v>492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557</v>
      </c>
      <c r="C73" s="861"/>
      <c r="D73" s="861"/>
      <c r="E73" s="861"/>
      <c r="F73" s="861"/>
      <c r="G73" s="861"/>
      <c r="H73" s="861"/>
      <c r="I73" s="861"/>
      <c r="J73" s="861"/>
      <c r="K73" s="861"/>
      <c r="L73" s="861"/>
      <c r="M73" s="861"/>
      <c r="N73" s="861"/>
      <c r="O73" s="861"/>
      <c r="P73" s="862"/>
      <c r="Q73" s="863">
        <v>169552</v>
      </c>
      <c r="R73" s="817"/>
      <c r="S73" s="817"/>
      <c r="T73" s="817"/>
      <c r="U73" s="817"/>
      <c r="V73" s="817">
        <v>166609</v>
      </c>
      <c r="W73" s="817"/>
      <c r="X73" s="817"/>
      <c r="Y73" s="817"/>
      <c r="Z73" s="817"/>
      <c r="AA73" s="817">
        <v>2943</v>
      </c>
      <c r="AB73" s="817"/>
      <c r="AC73" s="817"/>
      <c r="AD73" s="817"/>
      <c r="AE73" s="817"/>
      <c r="AF73" s="817">
        <v>2943</v>
      </c>
      <c r="AG73" s="817"/>
      <c r="AH73" s="817"/>
      <c r="AI73" s="817"/>
      <c r="AJ73" s="817"/>
      <c r="AK73" s="817">
        <v>1308</v>
      </c>
      <c r="AL73" s="817"/>
      <c r="AM73" s="817"/>
      <c r="AN73" s="817"/>
      <c r="AO73" s="817"/>
      <c r="AP73" s="817" t="s">
        <v>492</v>
      </c>
      <c r="AQ73" s="817"/>
      <c r="AR73" s="817"/>
      <c r="AS73" s="817"/>
      <c r="AT73" s="817"/>
      <c r="AU73" s="817" t="s">
        <v>492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6"/>
      <c r="R75" s="865"/>
      <c r="S75" s="865"/>
      <c r="T75" s="865"/>
      <c r="U75" s="821"/>
      <c r="V75" s="864"/>
      <c r="W75" s="865"/>
      <c r="X75" s="865"/>
      <c r="Y75" s="865"/>
      <c r="Z75" s="821"/>
      <c r="AA75" s="864"/>
      <c r="AB75" s="865"/>
      <c r="AC75" s="865"/>
      <c r="AD75" s="865"/>
      <c r="AE75" s="821"/>
      <c r="AF75" s="864"/>
      <c r="AG75" s="865"/>
      <c r="AH75" s="865"/>
      <c r="AI75" s="865"/>
      <c r="AJ75" s="821"/>
      <c r="AK75" s="864"/>
      <c r="AL75" s="865"/>
      <c r="AM75" s="865"/>
      <c r="AN75" s="865"/>
      <c r="AO75" s="821"/>
      <c r="AP75" s="864"/>
      <c r="AQ75" s="865"/>
      <c r="AR75" s="865"/>
      <c r="AS75" s="865"/>
      <c r="AT75" s="821"/>
      <c r="AU75" s="864"/>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6"/>
      <c r="R76" s="865"/>
      <c r="S76" s="865"/>
      <c r="T76" s="865"/>
      <c r="U76" s="821"/>
      <c r="V76" s="864"/>
      <c r="W76" s="865"/>
      <c r="X76" s="865"/>
      <c r="Y76" s="865"/>
      <c r="Z76" s="821"/>
      <c r="AA76" s="864"/>
      <c r="AB76" s="865"/>
      <c r="AC76" s="865"/>
      <c r="AD76" s="865"/>
      <c r="AE76" s="821"/>
      <c r="AF76" s="864"/>
      <c r="AG76" s="865"/>
      <c r="AH76" s="865"/>
      <c r="AI76" s="865"/>
      <c r="AJ76" s="821"/>
      <c r="AK76" s="864"/>
      <c r="AL76" s="865"/>
      <c r="AM76" s="865"/>
      <c r="AN76" s="865"/>
      <c r="AO76" s="821"/>
      <c r="AP76" s="864"/>
      <c r="AQ76" s="865"/>
      <c r="AR76" s="865"/>
      <c r="AS76" s="865"/>
      <c r="AT76" s="821"/>
      <c r="AU76" s="864"/>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6"/>
      <c r="R77" s="865"/>
      <c r="S77" s="865"/>
      <c r="T77" s="865"/>
      <c r="U77" s="821"/>
      <c r="V77" s="864"/>
      <c r="W77" s="865"/>
      <c r="X77" s="865"/>
      <c r="Y77" s="865"/>
      <c r="Z77" s="821"/>
      <c r="AA77" s="864"/>
      <c r="AB77" s="865"/>
      <c r="AC77" s="865"/>
      <c r="AD77" s="865"/>
      <c r="AE77" s="821"/>
      <c r="AF77" s="864"/>
      <c r="AG77" s="865"/>
      <c r="AH77" s="865"/>
      <c r="AI77" s="865"/>
      <c r="AJ77" s="821"/>
      <c r="AK77" s="864"/>
      <c r="AL77" s="865"/>
      <c r="AM77" s="865"/>
      <c r="AN77" s="865"/>
      <c r="AO77" s="821"/>
      <c r="AP77" s="864"/>
      <c r="AQ77" s="865"/>
      <c r="AR77" s="865"/>
      <c r="AS77" s="865"/>
      <c r="AT77" s="821"/>
      <c r="AU77" s="864"/>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3110</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54</v>
      </c>
      <c r="CS102" s="839"/>
      <c r="CT102" s="839"/>
      <c r="CU102" s="839"/>
      <c r="CV102" s="878"/>
      <c r="CW102" s="877">
        <v>1</v>
      </c>
      <c r="CX102" s="839"/>
      <c r="CY102" s="839"/>
      <c r="CZ102" s="839"/>
      <c r="DA102" s="878"/>
      <c r="DB102" s="877">
        <v>350</v>
      </c>
      <c r="DC102" s="839"/>
      <c r="DD102" s="839"/>
      <c r="DE102" s="839"/>
      <c r="DF102" s="878"/>
      <c r="DG102" s="877" t="s">
        <v>492</v>
      </c>
      <c r="DH102" s="839"/>
      <c r="DI102" s="839"/>
      <c r="DJ102" s="839"/>
      <c r="DK102" s="878"/>
      <c r="DL102" s="877" t="s">
        <v>492</v>
      </c>
      <c r="DM102" s="839"/>
      <c r="DN102" s="839"/>
      <c r="DO102" s="839"/>
      <c r="DP102" s="878"/>
      <c r="DQ102" s="877" t="s">
        <v>492</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2">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2851765</v>
      </c>
      <c r="AB110" s="887"/>
      <c r="AC110" s="887"/>
      <c r="AD110" s="887"/>
      <c r="AE110" s="888"/>
      <c r="AF110" s="889">
        <v>2889328</v>
      </c>
      <c r="AG110" s="887"/>
      <c r="AH110" s="887"/>
      <c r="AI110" s="887"/>
      <c r="AJ110" s="888"/>
      <c r="AK110" s="889">
        <v>2814357</v>
      </c>
      <c r="AL110" s="887"/>
      <c r="AM110" s="887"/>
      <c r="AN110" s="887"/>
      <c r="AO110" s="888"/>
      <c r="AP110" s="890">
        <v>20.9</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27612006</v>
      </c>
      <c r="BR110" s="918"/>
      <c r="BS110" s="918"/>
      <c r="BT110" s="918"/>
      <c r="BU110" s="918"/>
      <c r="BV110" s="918">
        <v>28909592</v>
      </c>
      <c r="BW110" s="918"/>
      <c r="BX110" s="918"/>
      <c r="BY110" s="918"/>
      <c r="BZ110" s="918"/>
      <c r="CA110" s="918">
        <v>28539769</v>
      </c>
      <c r="CB110" s="918"/>
      <c r="CC110" s="918"/>
      <c r="CD110" s="918"/>
      <c r="CE110" s="918"/>
      <c r="CF110" s="931">
        <v>211.8</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v>26808</v>
      </c>
      <c r="BR111" s="913"/>
      <c r="BS111" s="913"/>
      <c r="BT111" s="913"/>
      <c r="BU111" s="913"/>
      <c r="BV111" s="913">
        <v>21957</v>
      </c>
      <c r="BW111" s="913"/>
      <c r="BX111" s="913"/>
      <c r="BY111" s="913"/>
      <c r="BZ111" s="913"/>
      <c r="CA111" s="913">
        <v>17786</v>
      </c>
      <c r="CB111" s="913"/>
      <c r="CC111" s="913"/>
      <c r="CD111" s="913"/>
      <c r="CE111" s="913"/>
      <c r="CF111" s="907">
        <v>0.1</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8005964</v>
      </c>
      <c r="BR112" s="913"/>
      <c r="BS112" s="913"/>
      <c r="BT112" s="913"/>
      <c r="BU112" s="913"/>
      <c r="BV112" s="913">
        <v>8397716</v>
      </c>
      <c r="BW112" s="913"/>
      <c r="BX112" s="913"/>
      <c r="BY112" s="913"/>
      <c r="BZ112" s="913"/>
      <c r="CA112" s="913">
        <v>8647341</v>
      </c>
      <c r="CB112" s="913"/>
      <c r="CC112" s="913"/>
      <c r="CD112" s="913"/>
      <c r="CE112" s="913"/>
      <c r="CF112" s="907">
        <v>64.2</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641435</v>
      </c>
      <c r="AB113" s="925"/>
      <c r="AC113" s="925"/>
      <c r="AD113" s="925"/>
      <c r="AE113" s="926"/>
      <c r="AF113" s="927">
        <v>672445</v>
      </c>
      <c r="AG113" s="925"/>
      <c r="AH113" s="925"/>
      <c r="AI113" s="925"/>
      <c r="AJ113" s="926"/>
      <c r="AK113" s="927">
        <v>656479</v>
      </c>
      <c r="AL113" s="925"/>
      <c r="AM113" s="925"/>
      <c r="AN113" s="925"/>
      <c r="AO113" s="926"/>
      <c r="AP113" s="928">
        <v>4.9000000000000004</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5139089</v>
      </c>
      <c r="BR114" s="913"/>
      <c r="BS114" s="913"/>
      <c r="BT114" s="913"/>
      <c r="BU114" s="913"/>
      <c r="BV114" s="913">
        <v>5066282</v>
      </c>
      <c r="BW114" s="913"/>
      <c r="BX114" s="913"/>
      <c r="BY114" s="913"/>
      <c r="BZ114" s="913"/>
      <c r="CA114" s="913">
        <v>5070702</v>
      </c>
      <c r="CB114" s="913"/>
      <c r="CC114" s="913"/>
      <c r="CD114" s="913"/>
      <c r="CE114" s="913"/>
      <c r="CF114" s="907">
        <v>37.6</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34117</v>
      </c>
      <c r="AB115" s="925"/>
      <c r="AC115" s="925"/>
      <c r="AD115" s="925"/>
      <c r="AE115" s="926"/>
      <c r="AF115" s="927">
        <v>32603</v>
      </c>
      <c r="AG115" s="925"/>
      <c r="AH115" s="925"/>
      <c r="AI115" s="925"/>
      <c r="AJ115" s="926"/>
      <c r="AK115" s="927">
        <v>25184</v>
      </c>
      <c r="AL115" s="925"/>
      <c r="AM115" s="925"/>
      <c r="AN115" s="925"/>
      <c r="AO115" s="926"/>
      <c r="AP115" s="928">
        <v>0.2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v>4430</v>
      </c>
      <c r="BR115" s="913"/>
      <c r="BS115" s="913"/>
      <c r="BT115" s="913"/>
      <c r="BU115" s="913"/>
      <c r="BV115" s="913">
        <v>4430</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3527317</v>
      </c>
      <c r="AB117" s="966"/>
      <c r="AC117" s="966"/>
      <c r="AD117" s="966"/>
      <c r="AE117" s="967"/>
      <c r="AF117" s="968">
        <v>3594376</v>
      </c>
      <c r="AG117" s="966"/>
      <c r="AH117" s="966"/>
      <c r="AI117" s="966"/>
      <c r="AJ117" s="967"/>
      <c r="AK117" s="968">
        <v>3496020</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446</v>
      </c>
      <c r="BP119" s="992"/>
      <c r="BQ119" s="986">
        <v>40788297</v>
      </c>
      <c r="BR119" s="987"/>
      <c r="BS119" s="987"/>
      <c r="BT119" s="987"/>
      <c r="BU119" s="987"/>
      <c r="BV119" s="987">
        <v>42399977</v>
      </c>
      <c r="BW119" s="987"/>
      <c r="BX119" s="987"/>
      <c r="BY119" s="987"/>
      <c r="BZ119" s="987"/>
      <c r="CA119" s="987">
        <v>42275598</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26808</v>
      </c>
      <c r="DH119" s="973"/>
      <c r="DI119" s="973"/>
      <c r="DJ119" s="973"/>
      <c r="DK119" s="974"/>
      <c r="DL119" s="972">
        <v>21957</v>
      </c>
      <c r="DM119" s="973"/>
      <c r="DN119" s="973"/>
      <c r="DO119" s="973"/>
      <c r="DP119" s="974"/>
      <c r="DQ119" s="972">
        <v>17786</v>
      </c>
      <c r="DR119" s="973"/>
      <c r="DS119" s="973"/>
      <c r="DT119" s="973"/>
      <c r="DU119" s="974"/>
      <c r="DV119" s="975">
        <v>0.1</v>
      </c>
      <c r="DW119" s="976"/>
      <c r="DX119" s="976"/>
      <c r="DY119" s="976"/>
      <c r="DZ119" s="977"/>
    </row>
    <row r="120" spans="1:130" s="224" customFormat="1" ht="26.25" customHeight="1" x14ac:dyDescent="0.2">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9715154</v>
      </c>
      <c r="BR120" s="918"/>
      <c r="BS120" s="918"/>
      <c r="BT120" s="918"/>
      <c r="BU120" s="918"/>
      <c r="BV120" s="918">
        <v>10178630</v>
      </c>
      <c r="BW120" s="918"/>
      <c r="BX120" s="918"/>
      <c r="BY120" s="918"/>
      <c r="BZ120" s="918"/>
      <c r="CA120" s="918">
        <v>10928747</v>
      </c>
      <c r="CB120" s="918"/>
      <c r="CC120" s="918"/>
      <c r="CD120" s="918"/>
      <c r="CE120" s="918"/>
      <c r="CF120" s="931">
        <v>81.099999999999994</v>
      </c>
      <c r="CG120" s="932"/>
      <c r="CH120" s="932"/>
      <c r="CI120" s="932"/>
      <c r="CJ120" s="932"/>
      <c r="CK120" s="993" t="s">
        <v>450</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5623065</v>
      </c>
      <c r="DH120" s="918"/>
      <c r="DI120" s="918"/>
      <c r="DJ120" s="918"/>
      <c r="DK120" s="918"/>
      <c r="DL120" s="918">
        <v>5910951</v>
      </c>
      <c r="DM120" s="918"/>
      <c r="DN120" s="918"/>
      <c r="DO120" s="918"/>
      <c r="DP120" s="918"/>
      <c r="DQ120" s="918">
        <v>5903477</v>
      </c>
      <c r="DR120" s="918"/>
      <c r="DS120" s="918"/>
      <c r="DT120" s="918"/>
      <c r="DU120" s="918"/>
      <c r="DV120" s="919">
        <v>43.8</v>
      </c>
      <c r="DW120" s="919"/>
      <c r="DX120" s="919"/>
      <c r="DY120" s="919"/>
      <c r="DZ120" s="920"/>
    </row>
    <row r="121" spans="1:130" s="224" customFormat="1" ht="26.25" customHeight="1" x14ac:dyDescent="0.2">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997658</v>
      </c>
      <c r="BR121" s="913"/>
      <c r="BS121" s="913"/>
      <c r="BT121" s="913"/>
      <c r="BU121" s="913"/>
      <c r="BV121" s="913">
        <v>899206</v>
      </c>
      <c r="BW121" s="913"/>
      <c r="BX121" s="913"/>
      <c r="BY121" s="913"/>
      <c r="BZ121" s="913"/>
      <c r="CA121" s="913">
        <v>950734</v>
      </c>
      <c r="CB121" s="913"/>
      <c r="CC121" s="913"/>
      <c r="CD121" s="913"/>
      <c r="CE121" s="913"/>
      <c r="CF121" s="907">
        <v>7.1</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446642</v>
      </c>
      <c r="DH121" s="913"/>
      <c r="DI121" s="913"/>
      <c r="DJ121" s="913"/>
      <c r="DK121" s="913"/>
      <c r="DL121" s="913">
        <v>670502</v>
      </c>
      <c r="DM121" s="913"/>
      <c r="DN121" s="913"/>
      <c r="DO121" s="913"/>
      <c r="DP121" s="913"/>
      <c r="DQ121" s="913">
        <v>912835</v>
      </c>
      <c r="DR121" s="913"/>
      <c r="DS121" s="913"/>
      <c r="DT121" s="913"/>
      <c r="DU121" s="913"/>
      <c r="DV121" s="914">
        <v>6.8</v>
      </c>
      <c r="DW121" s="914"/>
      <c r="DX121" s="914"/>
      <c r="DY121" s="914"/>
      <c r="DZ121" s="915"/>
    </row>
    <row r="122" spans="1:130" s="224" customFormat="1" ht="26.25" customHeight="1" x14ac:dyDescent="0.2">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22752471</v>
      </c>
      <c r="BR122" s="987"/>
      <c r="BS122" s="987"/>
      <c r="BT122" s="987"/>
      <c r="BU122" s="987"/>
      <c r="BV122" s="987">
        <v>23027159</v>
      </c>
      <c r="BW122" s="987"/>
      <c r="BX122" s="987"/>
      <c r="BY122" s="987"/>
      <c r="BZ122" s="987"/>
      <c r="CA122" s="987">
        <v>22618969</v>
      </c>
      <c r="CB122" s="987"/>
      <c r="CC122" s="987"/>
      <c r="CD122" s="987"/>
      <c r="CE122" s="987"/>
      <c r="CF122" s="1004">
        <v>167.8</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838576</v>
      </c>
      <c r="DH122" s="913"/>
      <c r="DI122" s="913"/>
      <c r="DJ122" s="913"/>
      <c r="DK122" s="913"/>
      <c r="DL122" s="913">
        <v>750943</v>
      </c>
      <c r="DM122" s="913"/>
      <c r="DN122" s="913"/>
      <c r="DO122" s="913"/>
      <c r="DP122" s="913"/>
      <c r="DQ122" s="913">
        <v>664123</v>
      </c>
      <c r="DR122" s="913"/>
      <c r="DS122" s="913"/>
      <c r="DT122" s="913"/>
      <c r="DU122" s="913"/>
      <c r="DV122" s="914">
        <v>4.9000000000000004</v>
      </c>
      <c r="DW122" s="914"/>
      <c r="DX122" s="914"/>
      <c r="DY122" s="914"/>
      <c r="DZ122" s="915"/>
    </row>
    <row r="123" spans="1:130" s="224" customFormat="1" ht="26.25" customHeight="1" x14ac:dyDescent="0.2">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454</v>
      </c>
      <c r="BP123" s="992"/>
      <c r="BQ123" s="1050">
        <v>33465283</v>
      </c>
      <c r="BR123" s="1051"/>
      <c r="BS123" s="1051"/>
      <c r="BT123" s="1051"/>
      <c r="BU123" s="1051"/>
      <c r="BV123" s="1051">
        <v>34104995</v>
      </c>
      <c r="BW123" s="1051"/>
      <c r="BX123" s="1051"/>
      <c r="BY123" s="1051"/>
      <c r="BZ123" s="1051"/>
      <c r="CA123" s="1051">
        <v>34498450</v>
      </c>
      <c r="CB123" s="1051"/>
      <c r="CC123" s="1051"/>
      <c r="CD123" s="1051"/>
      <c r="CE123" s="1051"/>
      <c r="CF123" s="988"/>
      <c r="CG123" s="989"/>
      <c r="CH123" s="989"/>
      <c r="CI123" s="989"/>
      <c r="CJ123" s="990"/>
      <c r="CK123" s="996"/>
      <c r="CL123" s="997"/>
      <c r="CM123" s="997"/>
      <c r="CN123" s="997"/>
      <c r="CO123" s="998"/>
      <c r="CP123" s="1006" t="s">
        <v>394</v>
      </c>
      <c r="CQ123" s="1007"/>
      <c r="CR123" s="1007"/>
      <c r="CS123" s="1007"/>
      <c r="CT123" s="1007"/>
      <c r="CU123" s="1007"/>
      <c r="CV123" s="1007"/>
      <c r="CW123" s="1007"/>
      <c r="CX123" s="1007"/>
      <c r="CY123" s="1007"/>
      <c r="CZ123" s="1007"/>
      <c r="DA123" s="1007"/>
      <c r="DB123" s="1007"/>
      <c r="DC123" s="1007"/>
      <c r="DD123" s="1007"/>
      <c r="DE123" s="1007"/>
      <c r="DF123" s="1008"/>
      <c r="DG123" s="945">
        <v>513324</v>
      </c>
      <c r="DH123" s="946"/>
      <c r="DI123" s="946"/>
      <c r="DJ123" s="946"/>
      <c r="DK123" s="947"/>
      <c r="DL123" s="948">
        <v>469401</v>
      </c>
      <c r="DM123" s="946"/>
      <c r="DN123" s="946"/>
      <c r="DO123" s="946"/>
      <c r="DP123" s="947"/>
      <c r="DQ123" s="948">
        <v>514306</v>
      </c>
      <c r="DR123" s="946"/>
      <c r="DS123" s="946"/>
      <c r="DT123" s="946"/>
      <c r="DU123" s="947"/>
      <c r="DV123" s="949">
        <v>3.8</v>
      </c>
      <c r="DW123" s="950"/>
      <c r="DX123" s="950"/>
      <c r="DY123" s="950"/>
      <c r="DZ123" s="951"/>
    </row>
    <row r="124" spans="1:130" s="224" customFormat="1" ht="26.25" customHeight="1" thickBot="1" x14ac:dyDescent="0.25">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53.2</v>
      </c>
      <c r="BR124" s="1014"/>
      <c r="BS124" s="1014"/>
      <c r="BT124" s="1014"/>
      <c r="BU124" s="1014"/>
      <c r="BV124" s="1014">
        <v>61.7</v>
      </c>
      <c r="BW124" s="1014"/>
      <c r="BX124" s="1014"/>
      <c r="BY124" s="1014"/>
      <c r="BZ124" s="1014"/>
      <c r="CA124" s="1014">
        <v>57.7</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v>584357</v>
      </c>
      <c r="DH124" s="973"/>
      <c r="DI124" s="973"/>
      <c r="DJ124" s="973"/>
      <c r="DK124" s="974"/>
      <c r="DL124" s="972">
        <v>595919</v>
      </c>
      <c r="DM124" s="973"/>
      <c r="DN124" s="973"/>
      <c r="DO124" s="973"/>
      <c r="DP124" s="974"/>
      <c r="DQ124" s="972">
        <v>617641</v>
      </c>
      <c r="DR124" s="973"/>
      <c r="DS124" s="973"/>
      <c r="DT124" s="973"/>
      <c r="DU124" s="974"/>
      <c r="DV124" s="975">
        <v>4.5999999999999996</v>
      </c>
      <c r="DW124" s="976"/>
      <c r="DX124" s="976"/>
      <c r="DY124" s="976"/>
      <c r="DZ124" s="977"/>
    </row>
    <row r="125" spans="1:130" s="224" customFormat="1" ht="26.25" customHeight="1" x14ac:dyDescent="0.2">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34117</v>
      </c>
      <c r="AB127" s="946"/>
      <c r="AC127" s="946"/>
      <c r="AD127" s="946"/>
      <c r="AE127" s="947"/>
      <c r="AF127" s="948">
        <v>32603</v>
      </c>
      <c r="AG127" s="946"/>
      <c r="AH127" s="946"/>
      <c r="AI127" s="946"/>
      <c r="AJ127" s="947"/>
      <c r="AK127" s="948">
        <v>25184</v>
      </c>
      <c r="AL127" s="946"/>
      <c r="AM127" s="946"/>
      <c r="AN127" s="946"/>
      <c r="AO127" s="947"/>
      <c r="AP127" s="949">
        <v>0.2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145395</v>
      </c>
      <c r="AB128" s="1033"/>
      <c r="AC128" s="1033"/>
      <c r="AD128" s="1033"/>
      <c r="AE128" s="1034"/>
      <c r="AF128" s="1035">
        <v>133668</v>
      </c>
      <c r="AG128" s="1033"/>
      <c r="AH128" s="1033"/>
      <c r="AI128" s="1033"/>
      <c r="AJ128" s="1034"/>
      <c r="AK128" s="1035">
        <v>126583</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12.74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v>4430</v>
      </c>
      <c r="DH128" s="1025"/>
      <c r="DI128" s="1025"/>
      <c r="DJ128" s="1025"/>
      <c r="DK128" s="1025"/>
      <c r="DL128" s="1025">
        <v>4430</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15819025</v>
      </c>
      <c r="AB129" s="946"/>
      <c r="AC129" s="946"/>
      <c r="AD129" s="946"/>
      <c r="AE129" s="947"/>
      <c r="AF129" s="948">
        <v>15521645</v>
      </c>
      <c r="AG129" s="946"/>
      <c r="AH129" s="946"/>
      <c r="AI129" s="946"/>
      <c r="AJ129" s="947"/>
      <c r="AK129" s="948">
        <v>15576859</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17.739999999999998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2056485</v>
      </c>
      <c r="AB130" s="946"/>
      <c r="AC130" s="946"/>
      <c r="AD130" s="946"/>
      <c r="AE130" s="947"/>
      <c r="AF130" s="948">
        <v>2079189</v>
      </c>
      <c r="AG130" s="946"/>
      <c r="AH130" s="946"/>
      <c r="AI130" s="946"/>
      <c r="AJ130" s="947"/>
      <c r="AK130" s="948">
        <v>2101121</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9.6999999999999993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13762540</v>
      </c>
      <c r="AB131" s="973"/>
      <c r="AC131" s="973"/>
      <c r="AD131" s="973"/>
      <c r="AE131" s="974"/>
      <c r="AF131" s="972">
        <v>13442456</v>
      </c>
      <c r="AG131" s="973"/>
      <c r="AH131" s="973"/>
      <c r="AI131" s="973"/>
      <c r="AJ131" s="974"/>
      <c r="AK131" s="972">
        <v>13475738</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v>57.7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9.6307585660000008</v>
      </c>
      <c r="AB132" s="1084"/>
      <c r="AC132" s="1084"/>
      <c r="AD132" s="1084"/>
      <c r="AE132" s="1085"/>
      <c r="AF132" s="1086">
        <v>10.277281179999999</v>
      </c>
      <c r="AG132" s="1084"/>
      <c r="AH132" s="1084"/>
      <c r="AI132" s="1084"/>
      <c r="AJ132" s="1085"/>
      <c r="AK132" s="1086">
        <v>9.4118481670000005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9.3000000000000007</v>
      </c>
      <c r="AB133" s="1067"/>
      <c r="AC133" s="1067"/>
      <c r="AD133" s="1067"/>
      <c r="AE133" s="1068"/>
      <c r="AF133" s="1066">
        <v>9.6</v>
      </c>
      <c r="AG133" s="1067"/>
      <c r="AH133" s="1067"/>
      <c r="AI133" s="1067"/>
      <c r="AJ133" s="1068"/>
      <c r="AK133" s="1066">
        <v>9.6999999999999993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HJysPqv9XOgFcFartCJgYgfam5dgk512ApPlA5SS5EfoDOryfjiad9ivTtOothb4KOlhV4xjDu/C1xp66jdKw==" saltValue="IbQc+ao/fR6abLkpzgLj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Q50" sqref="AQ50"/>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f7ly/RrHabQlCfRVqz2D4HrFaRUFztuX74Flg5HzzhTquGWH2fXuPNrevAEQUwZ6FURNPj0olBFy0w4+W4CQg==" saltValue="DndJCM0ccAcLDaK8zKZ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piYI5KD/29VyVH1MHrbm1PQHpib0y5cwatYmIpj5VvbmYKsBAMubR3ttX7CrOrtu8inz//2ORx2aNg+jNwIHQ==" saltValue="efhcU+LHFsJM/xLpUGfY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01" t="s">
        <v>483</v>
      </c>
      <c r="AP7" s="265"/>
      <c r="AQ7" s="266" t="s">
        <v>484</v>
      </c>
      <c r="AR7" s="267"/>
    </row>
    <row r="8" spans="1:46" ht="13.2" x14ac:dyDescent="0.2">
      <c r="A8" s="259"/>
      <c r="AK8" s="268"/>
      <c r="AL8" s="269"/>
      <c r="AM8" s="269"/>
      <c r="AN8" s="270"/>
      <c r="AO8" s="1102"/>
      <c r="AP8" s="271" t="s">
        <v>485</v>
      </c>
      <c r="AQ8" s="272" t="s">
        <v>486</v>
      </c>
      <c r="AR8" s="273" t="s">
        <v>487</v>
      </c>
    </row>
    <row r="9" spans="1:46" ht="13.2" x14ac:dyDescent="0.2">
      <c r="A9" s="259"/>
      <c r="AK9" s="1103" t="s">
        <v>488</v>
      </c>
      <c r="AL9" s="1104"/>
      <c r="AM9" s="1104"/>
      <c r="AN9" s="1105"/>
      <c r="AO9" s="274">
        <v>4619602</v>
      </c>
      <c r="AP9" s="274">
        <v>94206</v>
      </c>
      <c r="AQ9" s="275">
        <v>88459</v>
      </c>
      <c r="AR9" s="276">
        <v>6.5</v>
      </c>
    </row>
    <row r="10" spans="1:46" ht="13.5" customHeight="1" x14ac:dyDescent="0.2">
      <c r="A10" s="259"/>
      <c r="AK10" s="1103" t="s">
        <v>489</v>
      </c>
      <c r="AL10" s="1104"/>
      <c r="AM10" s="1104"/>
      <c r="AN10" s="1105"/>
      <c r="AO10" s="277">
        <v>25480</v>
      </c>
      <c r="AP10" s="277">
        <v>520</v>
      </c>
      <c r="AQ10" s="278">
        <v>6814</v>
      </c>
      <c r="AR10" s="279">
        <v>-92.4</v>
      </c>
    </row>
    <row r="11" spans="1:46" ht="13.5" customHeight="1" x14ac:dyDescent="0.2">
      <c r="A11" s="259"/>
      <c r="AK11" s="1103" t="s">
        <v>490</v>
      </c>
      <c r="AL11" s="1104"/>
      <c r="AM11" s="1104"/>
      <c r="AN11" s="1105"/>
      <c r="AO11" s="277">
        <v>70442</v>
      </c>
      <c r="AP11" s="277">
        <v>1437</v>
      </c>
      <c r="AQ11" s="278">
        <v>1610</v>
      </c>
      <c r="AR11" s="279">
        <v>-10.7</v>
      </c>
    </row>
    <row r="12" spans="1:46" ht="13.5" customHeight="1" x14ac:dyDescent="0.2">
      <c r="A12" s="259"/>
      <c r="AK12" s="1103" t="s">
        <v>491</v>
      </c>
      <c r="AL12" s="1104"/>
      <c r="AM12" s="1104"/>
      <c r="AN12" s="1105"/>
      <c r="AO12" s="277" t="s">
        <v>492</v>
      </c>
      <c r="AP12" s="277" t="s">
        <v>492</v>
      </c>
      <c r="AQ12" s="278">
        <v>24</v>
      </c>
      <c r="AR12" s="279" t="s">
        <v>492</v>
      </c>
    </row>
    <row r="13" spans="1:46" ht="13.5" customHeight="1" x14ac:dyDescent="0.2">
      <c r="A13" s="259"/>
      <c r="AK13" s="1103" t="s">
        <v>493</v>
      </c>
      <c r="AL13" s="1104"/>
      <c r="AM13" s="1104"/>
      <c r="AN13" s="1105"/>
      <c r="AO13" s="277">
        <v>303716</v>
      </c>
      <c r="AP13" s="277">
        <v>6194</v>
      </c>
      <c r="AQ13" s="278">
        <v>3854</v>
      </c>
      <c r="AR13" s="279">
        <v>60.7</v>
      </c>
    </row>
    <row r="14" spans="1:46" ht="13.5" customHeight="1" x14ac:dyDescent="0.2">
      <c r="A14" s="259"/>
      <c r="AK14" s="1103" t="s">
        <v>494</v>
      </c>
      <c r="AL14" s="1104"/>
      <c r="AM14" s="1104"/>
      <c r="AN14" s="1105"/>
      <c r="AO14" s="277">
        <v>105852</v>
      </c>
      <c r="AP14" s="277">
        <v>2159</v>
      </c>
      <c r="AQ14" s="278">
        <v>1979</v>
      </c>
      <c r="AR14" s="279">
        <v>9.1</v>
      </c>
    </row>
    <row r="15" spans="1:46" ht="13.5" customHeight="1" x14ac:dyDescent="0.2">
      <c r="A15" s="259"/>
      <c r="AK15" s="1106" t="s">
        <v>495</v>
      </c>
      <c r="AL15" s="1107"/>
      <c r="AM15" s="1107"/>
      <c r="AN15" s="1108"/>
      <c r="AO15" s="277">
        <v>-382824</v>
      </c>
      <c r="AP15" s="277">
        <v>-7807</v>
      </c>
      <c r="AQ15" s="278">
        <v>-5062</v>
      </c>
      <c r="AR15" s="279">
        <v>54.2</v>
      </c>
    </row>
    <row r="16" spans="1:46" ht="13.2" x14ac:dyDescent="0.2">
      <c r="A16" s="259"/>
      <c r="AK16" s="1106" t="s">
        <v>177</v>
      </c>
      <c r="AL16" s="1107"/>
      <c r="AM16" s="1107"/>
      <c r="AN16" s="1108"/>
      <c r="AO16" s="277">
        <v>4742268</v>
      </c>
      <c r="AP16" s="277">
        <v>96708</v>
      </c>
      <c r="AQ16" s="278">
        <v>97678</v>
      </c>
      <c r="AR16" s="279">
        <v>-1</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09" t="s">
        <v>500</v>
      </c>
      <c r="AL21" s="1110"/>
      <c r="AM21" s="1110"/>
      <c r="AN21" s="1111"/>
      <c r="AO21" s="289">
        <v>9.5399999999999991</v>
      </c>
      <c r="AP21" s="290">
        <v>8.7899999999999991</v>
      </c>
      <c r="AQ21" s="291">
        <v>0.75</v>
      </c>
      <c r="AS21" s="292"/>
      <c r="AT21" s="288"/>
    </row>
    <row r="22" spans="1:46" s="260" customFormat="1" ht="13.2" x14ac:dyDescent="0.2">
      <c r="A22" s="288"/>
      <c r="AK22" s="1109" t="s">
        <v>501</v>
      </c>
      <c r="AL22" s="1110"/>
      <c r="AM22" s="1110"/>
      <c r="AN22" s="1111"/>
      <c r="AO22" s="293">
        <v>99.5</v>
      </c>
      <c r="AP22" s="294">
        <v>97.7</v>
      </c>
      <c r="AQ22" s="295">
        <v>1.8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01" t="s">
        <v>483</v>
      </c>
      <c r="AP30" s="265"/>
      <c r="AQ30" s="266" t="s">
        <v>484</v>
      </c>
      <c r="AR30" s="267"/>
    </row>
    <row r="31" spans="1:46" ht="13.2" x14ac:dyDescent="0.2">
      <c r="A31" s="259"/>
      <c r="AK31" s="268"/>
      <c r="AL31" s="269"/>
      <c r="AM31" s="269"/>
      <c r="AN31" s="270"/>
      <c r="AO31" s="1102"/>
      <c r="AP31" s="271" t="s">
        <v>485</v>
      </c>
      <c r="AQ31" s="272" t="s">
        <v>486</v>
      </c>
      <c r="AR31" s="273" t="s">
        <v>487</v>
      </c>
    </row>
    <row r="32" spans="1:46" ht="27" customHeight="1" x14ac:dyDescent="0.2">
      <c r="A32" s="259"/>
      <c r="AK32" s="1117" t="s">
        <v>505</v>
      </c>
      <c r="AL32" s="1118"/>
      <c r="AM32" s="1118"/>
      <c r="AN32" s="1119"/>
      <c r="AO32" s="303">
        <v>2814357</v>
      </c>
      <c r="AP32" s="303">
        <v>57393</v>
      </c>
      <c r="AQ32" s="304">
        <v>63215</v>
      </c>
      <c r="AR32" s="305">
        <v>-9.1999999999999993</v>
      </c>
    </row>
    <row r="33" spans="1:46" ht="13.5" customHeight="1" x14ac:dyDescent="0.2">
      <c r="A33" s="259"/>
      <c r="AK33" s="1117" t="s">
        <v>506</v>
      </c>
      <c r="AL33" s="1118"/>
      <c r="AM33" s="1118"/>
      <c r="AN33" s="1119"/>
      <c r="AO33" s="303" t="s">
        <v>492</v>
      </c>
      <c r="AP33" s="303" t="s">
        <v>492</v>
      </c>
      <c r="AQ33" s="304" t="s">
        <v>492</v>
      </c>
      <c r="AR33" s="305" t="s">
        <v>492</v>
      </c>
    </row>
    <row r="34" spans="1:46" ht="27" customHeight="1" x14ac:dyDescent="0.2">
      <c r="A34" s="259"/>
      <c r="AK34" s="1117" t="s">
        <v>507</v>
      </c>
      <c r="AL34" s="1118"/>
      <c r="AM34" s="1118"/>
      <c r="AN34" s="1119"/>
      <c r="AO34" s="303" t="s">
        <v>492</v>
      </c>
      <c r="AP34" s="303" t="s">
        <v>492</v>
      </c>
      <c r="AQ34" s="304">
        <v>3</v>
      </c>
      <c r="AR34" s="305" t="s">
        <v>492</v>
      </c>
    </row>
    <row r="35" spans="1:46" ht="27" customHeight="1" x14ac:dyDescent="0.2">
      <c r="A35" s="259"/>
      <c r="AK35" s="1117" t="s">
        <v>508</v>
      </c>
      <c r="AL35" s="1118"/>
      <c r="AM35" s="1118"/>
      <c r="AN35" s="1119"/>
      <c r="AO35" s="303">
        <v>656479</v>
      </c>
      <c r="AP35" s="303">
        <v>13387</v>
      </c>
      <c r="AQ35" s="304">
        <v>15084</v>
      </c>
      <c r="AR35" s="305">
        <v>-11.3</v>
      </c>
    </row>
    <row r="36" spans="1:46" ht="27" customHeight="1" x14ac:dyDescent="0.2">
      <c r="A36" s="259"/>
      <c r="AK36" s="1117" t="s">
        <v>509</v>
      </c>
      <c r="AL36" s="1118"/>
      <c r="AM36" s="1118"/>
      <c r="AN36" s="1119"/>
      <c r="AO36" s="303" t="s">
        <v>492</v>
      </c>
      <c r="AP36" s="303" t="s">
        <v>492</v>
      </c>
      <c r="AQ36" s="304">
        <v>1958</v>
      </c>
      <c r="AR36" s="305" t="s">
        <v>492</v>
      </c>
    </row>
    <row r="37" spans="1:46" ht="13.5" customHeight="1" x14ac:dyDescent="0.2">
      <c r="A37" s="259"/>
      <c r="AK37" s="1117" t="s">
        <v>510</v>
      </c>
      <c r="AL37" s="1118"/>
      <c r="AM37" s="1118"/>
      <c r="AN37" s="1119"/>
      <c r="AO37" s="303">
        <v>25184</v>
      </c>
      <c r="AP37" s="303">
        <v>514</v>
      </c>
      <c r="AQ37" s="304">
        <v>529</v>
      </c>
      <c r="AR37" s="305">
        <v>-2.8</v>
      </c>
    </row>
    <row r="38" spans="1:46" ht="27" customHeight="1" x14ac:dyDescent="0.2">
      <c r="A38" s="259"/>
      <c r="AK38" s="1120" t="s">
        <v>511</v>
      </c>
      <c r="AL38" s="1121"/>
      <c r="AM38" s="1121"/>
      <c r="AN38" s="1122"/>
      <c r="AO38" s="306" t="s">
        <v>492</v>
      </c>
      <c r="AP38" s="306" t="s">
        <v>492</v>
      </c>
      <c r="AQ38" s="307">
        <v>2</v>
      </c>
      <c r="AR38" s="295" t="s">
        <v>492</v>
      </c>
      <c r="AS38" s="302"/>
    </row>
    <row r="39" spans="1:46" ht="13.2" x14ac:dyDescent="0.2">
      <c r="A39" s="259"/>
      <c r="AK39" s="1120" t="s">
        <v>512</v>
      </c>
      <c r="AL39" s="1121"/>
      <c r="AM39" s="1121"/>
      <c r="AN39" s="1122"/>
      <c r="AO39" s="303">
        <v>-126583</v>
      </c>
      <c r="AP39" s="303">
        <v>-2581</v>
      </c>
      <c r="AQ39" s="304">
        <v>-3177</v>
      </c>
      <c r="AR39" s="305">
        <v>-18.8</v>
      </c>
      <c r="AS39" s="302"/>
    </row>
    <row r="40" spans="1:46" ht="27" customHeight="1" x14ac:dyDescent="0.2">
      <c r="A40" s="259"/>
      <c r="AK40" s="1117" t="s">
        <v>513</v>
      </c>
      <c r="AL40" s="1118"/>
      <c r="AM40" s="1118"/>
      <c r="AN40" s="1119"/>
      <c r="AO40" s="303">
        <v>-2101121</v>
      </c>
      <c r="AP40" s="303">
        <v>-42848</v>
      </c>
      <c r="AQ40" s="304">
        <v>-54547</v>
      </c>
      <c r="AR40" s="305">
        <v>-21.4</v>
      </c>
      <c r="AS40" s="302"/>
    </row>
    <row r="41" spans="1:46" ht="13.2" x14ac:dyDescent="0.2">
      <c r="A41" s="259"/>
      <c r="AK41" s="1123" t="s">
        <v>287</v>
      </c>
      <c r="AL41" s="1124"/>
      <c r="AM41" s="1124"/>
      <c r="AN41" s="1125"/>
      <c r="AO41" s="303">
        <v>1268316</v>
      </c>
      <c r="AP41" s="303">
        <v>25864</v>
      </c>
      <c r="AQ41" s="304">
        <v>23067</v>
      </c>
      <c r="AR41" s="305">
        <v>12.1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12" t="s">
        <v>483</v>
      </c>
      <c r="AN49" s="1114" t="s">
        <v>516</v>
      </c>
      <c r="AO49" s="1115"/>
      <c r="AP49" s="1115"/>
      <c r="AQ49" s="1115"/>
      <c r="AR49" s="1116"/>
    </row>
    <row r="50" spans="1:44" ht="13.2" x14ac:dyDescent="0.2">
      <c r="A50" s="259"/>
      <c r="AK50" s="317"/>
      <c r="AL50" s="318"/>
      <c r="AM50" s="1113"/>
      <c r="AN50" s="319" t="s">
        <v>517</v>
      </c>
      <c r="AO50" s="320" t="s">
        <v>518</v>
      </c>
      <c r="AP50" s="321" t="s">
        <v>519</v>
      </c>
      <c r="AQ50" s="322" t="s">
        <v>520</v>
      </c>
      <c r="AR50" s="323" t="s">
        <v>521</v>
      </c>
    </row>
    <row r="51" spans="1:44" ht="13.2" x14ac:dyDescent="0.2">
      <c r="A51" s="259"/>
      <c r="AK51" s="315" t="s">
        <v>522</v>
      </c>
      <c r="AL51" s="316"/>
      <c r="AM51" s="324">
        <v>2525381</v>
      </c>
      <c r="AN51" s="325">
        <v>47828</v>
      </c>
      <c r="AO51" s="326">
        <v>23.6</v>
      </c>
      <c r="AP51" s="327">
        <v>70166</v>
      </c>
      <c r="AQ51" s="328">
        <v>1.4</v>
      </c>
      <c r="AR51" s="329">
        <v>22.2</v>
      </c>
    </row>
    <row r="52" spans="1:44" ht="13.2" x14ac:dyDescent="0.2">
      <c r="A52" s="259"/>
      <c r="AK52" s="330"/>
      <c r="AL52" s="331" t="s">
        <v>523</v>
      </c>
      <c r="AM52" s="332">
        <v>1030743</v>
      </c>
      <c r="AN52" s="333">
        <v>19521</v>
      </c>
      <c r="AO52" s="334">
        <v>30.6</v>
      </c>
      <c r="AP52" s="335">
        <v>36115</v>
      </c>
      <c r="AQ52" s="336">
        <v>-6.2</v>
      </c>
      <c r="AR52" s="337">
        <v>36.799999999999997</v>
      </c>
    </row>
    <row r="53" spans="1:44" ht="13.2" x14ac:dyDescent="0.2">
      <c r="A53" s="259"/>
      <c r="AK53" s="315" t="s">
        <v>524</v>
      </c>
      <c r="AL53" s="316"/>
      <c r="AM53" s="324">
        <v>3453292</v>
      </c>
      <c r="AN53" s="325">
        <v>66566</v>
      </c>
      <c r="AO53" s="326">
        <v>39.200000000000003</v>
      </c>
      <c r="AP53" s="327">
        <v>70329</v>
      </c>
      <c r="AQ53" s="328">
        <v>0.2</v>
      </c>
      <c r="AR53" s="329">
        <v>39</v>
      </c>
    </row>
    <row r="54" spans="1:44" ht="13.2" x14ac:dyDescent="0.2">
      <c r="A54" s="259"/>
      <c r="AK54" s="330"/>
      <c r="AL54" s="331" t="s">
        <v>523</v>
      </c>
      <c r="AM54" s="332">
        <v>2241945</v>
      </c>
      <c r="AN54" s="333">
        <v>43216</v>
      </c>
      <c r="AO54" s="334">
        <v>121.4</v>
      </c>
      <c r="AP54" s="335">
        <v>39403</v>
      </c>
      <c r="AQ54" s="336">
        <v>9.1</v>
      </c>
      <c r="AR54" s="337">
        <v>112.3</v>
      </c>
    </row>
    <row r="55" spans="1:44" ht="13.2" x14ac:dyDescent="0.2">
      <c r="A55" s="259"/>
      <c r="AK55" s="315" t="s">
        <v>525</v>
      </c>
      <c r="AL55" s="316"/>
      <c r="AM55" s="324">
        <v>3787428</v>
      </c>
      <c r="AN55" s="325">
        <v>74325</v>
      </c>
      <c r="AO55" s="326">
        <v>11.7</v>
      </c>
      <c r="AP55" s="327">
        <v>71871</v>
      </c>
      <c r="AQ55" s="328">
        <v>2.2000000000000002</v>
      </c>
      <c r="AR55" s="329">
        <v>9.5</v>
      </c>
    </row>
    <row r="56" spans="1:44" ht="13.2" x14ac:dyDescent="0.2">
      <c r="A56" s="259"/>
      <c r="AK56" s="330"/>
      <c r="AL56" s="331" t="s">
        <v>523</v>
      </c>
      <c r="AM56" s="332">
        <v>2204359</v>
      </c>
      <c r="AN56" s="333">
        <v>43258</v>
      </c>
      <c r="AO56" s="334">
        <v>0.1</v>
      </c>
      <c r="AP56" s="335">
        <v>38232</v>
      </c>
      <c r="AQ56" s="336">
        <v>-3</v>
      </c>
      <c r="AR56" s="337">
        <v>3.1</v>
      </c>
    </row>
    <row r="57" spans="1:44" ht="13.2" x14ac:dyDescent="0.2">
      <c r="A57" s="259"/>
      <c r="AK57" s="315" t="s">
        <v>526</v>
      </c>
      <c r="AL57" s="316"/>
      <c r="AM57" s="324">
        <v>5451078</v>
      </c>
      <c r="AN57" s="325">
        <v>109046</v>
      </c>
      <c r="AO57" s="326">
        <v>46.7</v>
      </c>
      <c r="AP57" s="327">
        <v>71807</v>
      </c>
      <c r="AQ57" s="328">
        <v>-0.1</v>
      </c>
      <c r="AR57" s="329">
        <v>46.8</v>
      </c>
    </row>
    <row r="58" spans="1:44" ht="13.2" x14ac:dyDescent="0.2">
      <c r="A58" s="259"/>
      <c r="AK58" s="330"/>
      <c r="AL58" s="331" t="s">
        <v>523</v>
      </c>
      <c r="AM58" s="332">
        <v>4322147</v>
      </c>
      <c r="AN58" s="333">
        <v>86462</v>
      </c>
      <c r="AO58" s="334">
        <v>99.9</v>
      </c>
      <c r="AP58" s="335">
        <v>37333</v>
      </c>
      <c r="AQ58" s="336">
        <v>-2.4</v>
      </c>
      <c r="AR58" s="337">
        <v>102.3</v>
      </c>
    </row>
    <row r="59" spans="1:44" ht="13.2" x14ac:dyDescent="0.2">
      <c r="A59" s="259"/>
      <c r="AK59" s="315" t="s">
        <v>527</v>
      </c>
      <c r="AL59" s="316"/>
      <c r="AM59" s="324">
        <v>3688042</v>
      </c>
      <c r="AN59" s="325">
        <v>75209</v>
      </c>
      <c r="AO59" s="326">
        <v>-31</v>
      </c>
      <c r="AP59" s="327">
        <v>80821</v>
      </c>
      <c r="AQ59" s="328">
        <v>12.6</v>
      </c>
      <c r="AR59" s="329">
        <v>-43.6</v>
      </c>
    </row>
    <row r="60" spans="1:44" ht="13.2" x14ac:dyDescent="0.2">
      <c r="A60" s="259"/>
      <c r="AK60" s="330"/>
      <c r="AL60" s="331" t="s">
        <v>523</v>
      </c>
      <c r="AM60" s="332">
        <v>2637758</v>
      </c>
      <c r="AN60" s="333">
        <v>53791</v>
      </c>
      <c r="AO60" s="334">
        <v>-37.799999999999997</v>
      </c>
      <c r="AP60" s="335">
        <v>49586</v>
      </c>
      <c r="AQ60" s="336">
        <v>32.799999999999997</v>
      </c>
      <c r="AR60" s="337">
        <v>-70.599999999999994</v>
      </c>
    </row>
    <row r="61" spans="1:44" ht="13.2" x14ac:dyDescent="0.2">
      <c r="A61" s="259"/>
      <c r="AK61" s="315" t="s">
        <v>528</v>
      </c>
      <c r="AL61" s="338"/>
      <c r="AM61" s="324">
        <v>3781044</v>
      </c>
      <c r="AN61" s="325">
        <v>74595</v>
      </c>
      <c r="AO61" s="326">
        <v>18</v>
      </c>
      <c r="AP61" s="327">
        <v>72999</v>
      </c>
      <c r="AQ61" s="339">
        <v>3.3</v>
      </c>
      <c r="AR61" s="329">
        <v>14.7</v>
      </c>
    </row>
    <row r="62" spans="1:44" ht="13.2" x14ac:dyDescent="0.2">
      <c r="A62" s="259"/>
      <c r="AK62" s="330"/>
      <c r="AL62" s="331" t="s">
        <v>523</v>
      </c>
      <c r="AM62" s="332">
        <v>2487390</v>
      </c>
      <c r="AN62" s="333">
        <v>49250</v>
      </c>
      <c r="AO62" s="334">
        <v>42.8</v>
      </c>
      <c r="AP62" s="335">
        <v>40134</v>
      </c>
      <c r="AQ62" s="336">
        <v>6.1</v>
      </c>
      <c r="AR62" s="337">
        <v>36.700000000000003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walbV4AIeszZJG0ZlGvf+1E8an7xkNufRPp4HjhEjFxrqQ9LEEHaCfu2NMq1t7mwa5WGj/E1HxJFDJ1cNZBvOw==" saltValue="59ZJ4zR40yxpPGQpDYHl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J67" sqref="BJ67"/>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nbpNnGE4DeUoSLW1ZWT4r8rgZ2troyKDXueBlH5y+8wlQLB4GpIt15r/GNdkClPAKMZZhITCrRXv5cGIEZHpxQ==" saltValue="BRfnA/kAO3nJcwVSjZc41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PJo8nEiUZaBaYVlN5LjhUOCNx0zuodiRnoe34Fk6viyvKUg3juKL4qPHv0JZLqzGMwZvkHQxr+7k1TmMKtmnNg==" saltValue="IMZAt6vM12/V3A2dwVSk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17.690000000000001</v>
      </c>
      <c r="G47" s="12">
        <v>17.77</v>
      </c>
      <c r="H47" s="12">
        <v>23.06</v>
      </c>
      <c r="I47" s="12">
        <v>23.5</v>
      </c>
      <c r="J47" s="13">
        <v>25.26</v>
      </c>
    </row>
    <row r="48" spans="2:10" ht="57.75" customHeight="1" x14ac:dyDescent="0.2">
      <c r="B48" s="14"/>
      <c r="C48" s="1128" t="s">
        <v>4</v>
      </c>
      <c r="D48" s="1128"/>
      <c r="E48" s="1129"/>
      <c r="F48" s="15">
        <v>2.41</v>
      </c>
      <c r="G48" s="16">
        <v>3.47</v>
      </c>
      <c r="H48" s="16">
        <v>6.35</v>
      </c>
      <c r="I48" s="16">
        <v>3.63</v>
      </c>
      <c r="J48" s="17">
        <v>3.31</v>
      </c>
    </row>
    <row r="49" spans="2:10" ht="57.75" customHeight="1" thickBot="1" x14ac:dyDescent="0.25">
      <c r="B49" s="18"/>
      <c r="C49" s="1130" t="s">
        <v>5</v>
      </c>
      <c r="D49" s="1130"/>
      <c r="E49" s="1131"/>
      <c r="F49" s="19" t="s">
        <v>535</v>
      </c>
      <c r="G49" s="20">
        <v>1.83</v>
      </c>
      <c r="H49" s="20">
        <v>8.7899999999999991</v>
      </c>
      <c r="I49" s="20" t="s">
        <v>536</v>
      </c>
      <c r="J49" s="21">
        <v>1.53</v>
      </c>
    </row>
    <row r="50" spans="2:10" ht="13.2" x14ac:dyDescent="0.2"/>
  </sheetData>
  <sheetProtection algorithmName="SHA-512" hashValue="HfpdZIoNkBpHbjUqWSKAf9QvjaWCLY+Vy0dmurD3QeoPtNy4rKaMSibK9HH7Kk5PvEFWyb3v4CSKBBqEiur38g==" saltValue="rhHk+nwCF/mVbNEQH5A+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537</v>
      </c>
      <c r="D34" s="1136"/>
      <c r="E34" s="1137"/>
      <c r="F34" s="32">
        <v>6.82</v>
      </c>
      <c r="G34" s="33">
        <v>6.23</v>
      </c>
      <c r="H34" s="33">
        <v>5.79</v>
      </c>
      <c r="I34" s="33">
        <v>6.1</v>
      </c>
      <c r="J34" s="34">
        <v>6.64</v>
      </c>
      <c r="K34" s="22"/>
      <c r="L34" s="22"/>
      <c r="M34" s="22"/>
      <c r="N34" s="22"/>
      <c r="O34" s="22"/>
      <c r="P34" s="22"/>
    </row>
    <row r="35" spans="1:16" ht="39" customHeight="1" x14ac:dyDescent="0.2">
      <c r="A35" s="22"/>
      <c r="B35" s="35"/>
      <c r="C35" s="1132" t="s">
        <v>538</v>
      </c>
      <c r="D35" s="1132"/>
      <c r="E35" s="1133"/>
      <c r="F35" s="36">
        <v>2.4</v>
      </c>
      <c r="G35" s="37">
        <v>3.47</v>
      </c>
      <c r="H35" s="37">
        <v>6.34</v>
      </c>
      <c r="I35" s="37">
        <v>3.63</v>
      </c>
      <c r="J35" s="38">
        <v>3.3</v>
      </c>
      <c r="K35" s="22"/>
      <c r="L35" s="22"/>
      <c r="M35" s="22"/>
      <c r="N35" s="22"/>
      <c r="O35" s="22"/>
      <c r="P35" s="22"/>
    </row>
    <row r="36" spans="1:16" ht="39" customHeight="1" x14ac:dyDescent="0.2">
      <c r="A36" s="22"/>
      <c r="B36" s="35"/>
      <c r="C36" s="1132" t="s">
        <v>539</v>
      </c>
      <c r="D36" s="1132"/>
      <c r="E36" s="1133"/>
      <c r="F36" s="36">
        <v>1.24</v>
      </c>
      <c r="G36" s="37">
        <v>0.95</v>
      </c>
      <c r="H36" s="37">
        <v>1.37</v>
      </c>
      <c r="I36" s="37">
        <v>2.2599999999999998</v>
      </c>
      <c r="J36" s="38">
        <v>1.47</v>
      </c>
      <c r="K36" s="22"/>
      <c r="L36" s="22"/>
      <c r="M36" s="22"/>
      <c r="N36" s="22"/>
      <c r="O36" s="22"/>
      <c r="P36" s="22"/>
    </row>
    <row r="37" spans="1:16" ht="39" customHeight="1" x14ac:dyDescent="0.2">
      <c r="A37" s="22"/>
      <c r="B37" s="35"/>
      <c r="C37" s="1132" t="s">
        <v>540</v>
      </c>
      <c r="D37" s="1132"/>
      <c r="E37" s="1133"/>
      <c r="F37" s="36">
        <v>0.83</v>
      </c>
      <c r="G37" s="37">
        <v>1.05</v>
      </c>
      <c r="H37" s="37">
        <v>0.44</v>
      </c>
      <c r="I37" s="37">
        <v>0.91</v>
      </c>
      <c r="J37" s="38">
        <v>1.18</v>
      </c>
      <c r="K37" s="22"/>
      <c r="L37" s="22"/>
      <c r="M37" s="22"/>
      <c r="N37" s="22"/>
      <c r="O37" s="22"/>
      <c r="P37" s="22"/>
    </row>
    <row r="38" spans="1:16" ht="39" customHeight="1" x14ac:dyDescent="0.2">
      <c r="A38" s="22"/>
      <c r="B38" s="35"/>
      <c r="C38" s="1132" t="s">
        <v>541</v>
      </c>
      <c r="D38" s="1132"/>
      <c r="E38" s="1133"/>
      <c r="F38" s="36">
        <v>1.81</v>
      </c>
      <c r="G38" s="37">
        <v>3.32</v>
      </c>
      <c r="H38" s="37">
        <v>3.07</v>
      </c>
      <c r="I38" s="37">
        <v>0.99</v>
      </c>
      <c r="J38" s="38">
        <v>0.83</v>
      </c>
      <c r="K38" s="22"/>
      <c r="L38" s="22"/>
      <c r="M38" s="22"/>
      <c r="N38" s="22"/>
      <c r="O38" s="22"/>
      <c r="P38" s="22"/>
    </row>
    <row r="39" spans="1:16" ht="39" customHeight="1" x14ac:dyDescent="0.2">
      <c r="A39" s="22"/>
      <c r="B39" s="35"/>
      <c r="C39" s="1132" t="s">
        <v>542</v>
      </c>
      <c r="D39" s="1132"/>
      <c r="E39" s="1133"/>
      <c r="F39" s="36">
        <v>0.42</v>
      </c>
      <c r="G39" s="37">
        <v>0.47</v>
      </c>
      <c r="H39" s="37">
        <v>0.55000000000000004</v>
      </c>
      <c r="I39" s="37">
        <v>0.43</v>
      </c>
      <c r="J39" s="38">
        <v>0.51</v>
      </c>
      <c r="K39" s="22"/>
      <c r="L39" s="22"/>
      <c r="M39" s="22"/>
      <c r="N39" s="22"/>
      <c r="O39" s="22"/>
      <c r="P39" s="22"/>
    </row>
    <row r="40" spans="1:16" ht="39" customHeight="1" x14ac:dyDescent="0.2">
      <c r="A40" s="22"/>
      <c r="B40" s="35"/>
      <c r="C40" s="1132" t="s">
        <v>543</v>
      </c>
      <c r="D40" s="1132"/>
      <c r="E40" s="1133"/>
      <c r="F40" s="36">
        <v>0.91</v>
      </c>
      <c r="G40" s="37">
        <v>0.94</v>
      </c>
      <c r="H40" s="37">
        <v>0.93</v>
      </c>
      <c r="I40" s="37">
        <v>0.9</v>
      </c>
      <c r="J40" s="38">
        <v>0.41</v>
      </c>
      <c r="K40" s="22"/>
      <c r="L40" s="22"/>
      <c r="M40" s="22"/>
      <c r="N40" s="22"/>
      <c r="O40" s="22"/>
      <c r="P40" s="22"/>
    </row>
    <row r="41" spans="1:16" ht="39" customHeight="1" x14ac:dyDescent="0.2">
      <c r="A41" s="22"/>
      <c r="B41" s="35"/>
      <c r="C41" s="1132" t="s">
        <v>544</v>
      </c>
      <c r="D41" s="1132"/>
      <c r="E41" s="1133"/>
      <c r="F41" s="36" t="s">
        <v>492</v>
      </c>
      <c r="G41" s="37" t="s">
        <v>492</v>
      </c>
      <c r="H41" s="37" t="s">
        <v>492</v>
      </c>
      <c r="I41" s="37">
        <v>0.12</v>
      </c>
      <c r="J41" s="38">
        <v>0.23</v>
      </c>
      <c r="K41" s="22"/>
      <c r="L41" s="22"/>
      <c r="M41" s="22"/>
      <c r="N41" s="22"/>
      <c r="O41" s="22"/>
      <c r="P41" s="22"/>
    </row>
    <row r="42" spans="1:16" ht="39" customHeight="1" x14ac:dyDescent="0.2">
      <c r="A42" s="22"/>
      <c r="B42" s="39"/>
      <c r="C42" s="1132" t="s">
        <v>545</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546</v>
      </c>
      <c r="D43" s="1134"/>
      <c r="E43" s="1135"/>
      <c r="F43" s="41">
        <v>0.12</v>
      </c>
      <c r="G43" s="42">
        <v>0.14000000000000001</v>
      </c>
      <c r="H43" s="42">
        <v>0.28999999999999998</v>
      </c>
      <c r="I43" s="42">
        <v>0.11</v>
      </c>
      <c r="J43" s="43">
        <v>0.19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irD8mlXnVrn7hjuTgevDZquLSJa1PCGD6j/wErl7v9bA+AMWVAmwW4JrjAfCeSK/95LzRPTYp+SX7INUaBudw==" saltValue="RCwCAz5URX+VeUPeb4si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O53" sqref="O53"/>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2873</v>
      </c>
      <c r="L45" s="58">
        <v>2875</v>
      </c>
      <c r="M45" s="58">
        <v>2852</v>
      </c>
      <c r="N45" s="58">
        <v>2889</v>
      </c>
      <c r="O45" s="59">
        <v>2814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2">
      <c r="A48" s="46"/>
      <c r="B48" s="1140"/>
      <c r="C48" s="1141"/>
      <c r="D48" s="60"/>
      <c r="E48" s="1146" t="s">
        <v>13</v>
      </c>
      <c r="F48" s="1146"/>
      <c r="G48" s="1146"/>
      <c r="H48" s="1146"/>
      <c r="I48" s="1146"/>
      <c r="J48" s="1147"/>
      <c r="K48" s="61">
        <v>562</v>
      </c>
      <c r="L48" s="62">
        <v>582</v>
      </c>
      <c r="M48" s="62">
        <v>641</v>
      </c>
      <c r="N48" s="62">
        <v>672</v>
      </c>
      <c r="O48" s="63">
        <v>656</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492</v>
      </c>
      <c r="L49" s="62" t="s">
        <v>492</v>
      </c>
      <c r="M49" s="62" t="s">
        <v>492</v>
      </c>
      <c r="N49" s="62" t="s">
        <v>492</v>
      </c>
      <c r="O49" s="63" t="s">
        <v>492</v>
      </c>
      <c r="P49" s="46"/>
      <c r="Q49" s="46"/>
      <c r="R49" s="46"/>
      <c r="S49" s="46"/>
      <c r="T49" s="46"/>
      <c r="U49" s="46"/>
    </row>
    <row r="50" spans="1:21" ht="30.75" customHeight="1" x14ac:dyDescent="0.2">
      <c r="A50" s="46"/>
      <c r="B50" s="1140"/>
      <c r="C50" s="1141"/>
      <c r="D50" s="60"/>
      <c r="E50" s="1146" t="s">
        <v>15</v>
      </c>
      <c r="F50" s="1146"/>
      <c r="G50" s="1146"/>
      <c r="H50" s="1146"/>
      <c r="I50" s="1146"/>
      <c r="J50" s="1147"/>
      <c r="K50" s="61">
        <v>8</v>
      </c>
      <c r="L50" s="62">
        <v>7</v>
      </c>
      <c r="M50" s="62">
        <v>34</v>
      </c>
      <c r="N50" s="62">
        <v>33</v>
      </c>
      <c r="O50" s="63">
        <v>25</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492</v>
      </c>
      <c r="L51" s="62" t="s">
        <v>492</v>
      </c>
      <c r="M51" s="62" t="s">
        <v>492</v>
      </c>
      <c r="N51" s="62" t="s">
        <v>492</v>
      </c>
      <c r="O51" s="63" t="s">
        <v>492</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2248</v>
      </c>
      <c r="L52" s="62">
        <v>2266</v>
      </c>
      <c r="M52" s="62">
        <v>2202</v>
      </c>
      <c r="N52" s="62">
        <v>2213</v>
      </c>
      <c r="O52" s="63">
        <v>2228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1195</v>
      </c>
      <c r="L53" s="67">
        <v>1198</v>
      </c>
      <c r="M53" s="67">
        <v>1325</v>
      </c>
      <c r="N53" s="67">
        <v>1381</v>
      </c>
      <c r="O53" s="68">
        <v>1267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492</v>
      </c>
      <c r="L58" s="82" t="s">
        <v>492</v>
      </c>
      <c r="M58" s="82" t="s">
        <v>492</v>
      </c>
      <c r="N58" s="82" t="s">
        <v>492</v>
      </c>
      <c r="O58" s="83" t="s">
        <v>492</v>
      </c>
    </row>
    <row r="59" spans="1:21" ht="31.5" customHeight="1" x14ac:dyDescent="0.2">
      <c r="B59" s="1156"/>
      <c r="C59" s="1157"/>
      <c r="D59" s="1163" t="s">
        <v>26</v>
      </c>
      <c r="E59" s="1164"/>
      <c r="F59" s="1164"/>
      <c r="G59" s="1164"/>
      <c r="H59" s="1164"/>
      <c r="I59" s="1164"/>
      <c r="J59" s="1165"/>
      <c r="K59" s="84" t="s">
        <v>492</v>
      </c>
      <c r="L59" s="85" t="s">
        <v>492</v>
      </c>
      <c r="M59" s="85" t="s">
        <v>492</v>
      </c>
      <c r="N59" s="85" t="s">
        <v>492</v>
      </c>
      <c r="O59" s="86" t="s">
        <v>492</v>
      </c>
    </row>
    <row r="60" spans="1:21" ht="31.5" customHeight="1" thickBot="1" x14ac:dyDescent="0.25">
      <c r="B60" s="1158"/>
      <c r="C60" s="1159"/>
      <c r="D60" s="1166" t="s">
        <v>27</v>
      </c>
      <c r="E60" s="1167"/>
      <c r="F60" s="1167"/>
      <c r="G60" s="1167"/>
      <c r="H60" s="1167"/>
      <c r="I60" s="1167"/>
      <c r="J60" s="1168"/>
      <c r="K60" s="87" t="s">
        <v>492</v>
      </c>
      <c r="L60" s="88" t="s">
        <v>492</v>
      </c>
      <c r="M60" s="88" t="s">
        <v>492</v>
      </c>
      <c r="N60" s="88" t="s">
        <v>492</v>
      </c>
      <c r="O60" s="89" t="s">
        <v>492</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Cb8zLLwxDIl9auuFfk0Z78mh2m5jgbt0I1X2n78a8w4yjalQGobqtHv/nKOZz2qwoL2/WatsfvgVHSE7aE8Ig==" saltValue="H5XznkpBzuSp7PRusW2L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election activeCell="E40" sqref="E4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69" t="s">
        <v>30</v>
      </c>
      <c r="C41" s="1170"/>
      <c r="D41" s="103"/>
      <c r="E41" s="1175" t="s">
        <v>31</v>
      </c>
      <c r="F41" s="1175"/>
      <c r="G41" s="1175"/>
      <c r="H41" s="1176"/>
      <c r="I41" s="342">
        <v>26942</v>
      </c>
      <c r="J41" s="343">
        <v>27086</v>
      </c>
      <c r="K41" s="343">
        <v>27612</v>
      </c>
      <c r="L41" s="343">
        <v>28910</v>
      </c>
      <c r="M41" s="344">
        <v>28540</v>
      </c>
    </row>
    <row r="42" spans="2:13" ht="27.75" customHeight="1" x14ac:dyDescent="0.2">
      <c r="B42" s="1171"/>
      <c r="C42" s="1172"/>
      <c r="D42" s="104"/>
      <c r="E42" s="1177" t="s">
        <v>32</v>
      </c>
      <c r="F42" s="1177"/>
      <c r="G42" s="1177"/>
      <c r="H42" s="1178"/>
      <c r="I42" s="345">
        <v>39</v>
      </c>
      <c r="J42" s="346">
        <v>32</v>
      </c>
      <c r="K42" s="346">
        <v>27</v>
      </c>
      <c r="L42" s="346">
        <v>22</v>
      </c>
      <c r="M42" s="347">
        <v>18</v>
      </c>
    </row>
    <row r="43" spans="2:13" ht="27.75" customHeight="1" x14ac:dyDescent="0.2">
      <c r="B43" s="1171"/>
      <c r="C43" s="1172"/>
      <c r="D43" s="104"/>
      <c r="E43" s="1177" t="s">
        <v>33</v>
      </c>
      <c r="F43" s="1177"/>
      <c r="G43" s="1177"/>
      <c r="H43" s="1178"/>
      <c r="I43" s="345">
        <v>7746</v>
      </c>
      <c r="J43" s="346">
        <v>7662</v>
      </c>
      <c r="K43" s="346">
        <v>8006</v>
      </c>
      <c r="L43" s="346">
        <v>8398</v>
      </c>
      <c r="M43" s="347">
        <v>8647</v>
      </c>
    </row>
    <row r="44" spans="2:13" ht="27.75" customHeight="1" x14ac:dyDescent="0.2">
      <c r="B44" s="1171"/>
      <c r="C44" s="1172"/>
      <c r="D44" s="104"/>
      <c r="E44" s="1177" t="s">
        <v>34</v>
      </c>
      <c r="F44" s="1177"/>
      <c r="G44" s="1177"/>
      <c r="H44" s="1178"/>
      <c r="I44" s="345" t="s">
        <v>492</v>
      </c>
      <c r="J44" s="346" t="s">
        <v>492</v>
      </c>
      <c r="K44" s="346" t="s">
        <v>492</v>
      </c>
      <c r="L44" s="346" t="s">
        <v>492</v>
      </c>
      <c r="M44" s="347" t="s">
        <v>492</v>
      </c>
    </row>
    <row r="45" spans="2:13" ht="27.75" customHeight="1" x14ac:dyDescent="0.2">
      <c r="B45" s="1171"/>
      <c r="C45" s="1172"/>
      <c r="D45" s="104"/>
      <c r="E45" s="1177" t="s">
        <v>35</v>
      </c>
      <c r="F45" s="1177"/>
      <c r="G45" s="1177"/>
      <c r="H45" s="1178"/>
      <c r="I45" s="345">
        <v>5167</v>
      </c>
      <c r="J45" s="346">
        <v>5264</v>
      </c>
      <c r="K45" s="346">
        <v>5139</v>
      </c>
      <c r="L45" s="346">
        <v>5066</v>
      </c>
      <c r="M45" s="347">
        <v>5071</v>
      </c>
    </row>
    <row r="46" spans="2:13" ht="27.75" customHeight="1" x14ac:dyDescent="0.2">
      <c r="B46" s="1171"/>
      <c r="C46" s="1172"/>
      <c r="D46" s="105"/>
      <c r="E46" s="1177" t="s">
        <v>36</v>
      </c>
      <c r="F46" s="1177"/>
      <c r="G46" s="1177"/>
      <c r="H46" s="1178"/>
      <c r="I46" s="345">
        <v>4</v>
      </c>
      <c r="J46" s="346">
        <v>4</v>
      </c>
      <c r="K46" s="346">
        <v>4</v>
      </c>
      <c r="L46" s="346">
        <v>4</v>
      </c>
      <c r="M46" s="347" t="s">
        <v>492</v>
      </c>
    </row>
    <row r="47" spans="2:13" ht="27.75" customHeight="1" x14ac:dyDescent="0.2">
      <c r="B47" s="1171"/>
      <c r="C47" s="1172"/>
      <c r="D47" s="106"/>
      <c r="E47" s="1179" t="s">
        <v>37</v>
      </c>
      <c r="F47" s="1180"/>
      <c r="G47" s="1180"/>
      <c r="H47" s="1181"/>
      <c r="I47" s="345" t="s">
        <v>492</v>
      </c>
      <c r="J47" s="346" t="s">
        <v>492</v>
      </c>
      <c r="K47" s="346" t="s">
        <v>492</v>
      </c>
      <c r="L47" s="346" t="s">
        <v>492</v>
      </c>
      <c r="M47" s="347" t="s">
        <v>492</v>
      </c>
    </row>
    <row r="48" spans="2:13" ht="27.75" customHeight="1" x14ac:dyDescent="0.2">
      <c r="B48" s="1171"/>
      <c r="C48" s="1172"/>
      <c r="D48" s="104"/>
      <c r="E48" s="1177" t="s">
        <v>38</v>
      </c>
      <c r="F48" s="1177"/>
      <c r="G48" s="1177"/>
      <c r="H48" s="1178"/>
      <c r="I48" s="345" t="s">
        <v>492</v>
      </c>
      <c r="J48" s="346" t="s">
        <v>492</v>
      </c>
      <c r="K48" s="346" t="s">
        <v>492</v>
      </c>
      <c r="L48" s="346" t="s">
        <v>492</v>
      </c>
      <c r="M48" s="347" t="s">
        <v>492</v>
      </c>
    </row>
    <row r="49" spans="2:13" ht="27.75" customHeight="1" x14ac:dyDescent="0.2">
      <c r="B49" s="1173"/>
      <c r="C49" s="1174"/>
      <c r="D49" s="104"/>
      <c r="E49" s="1177" t="s">
        <v>39</v>
      </c>
      <c r="F49" s="1177"/>
      <c r="G49" s="1177"/>
      <c r="H49" s="1178"/>
      <c r="I49" s="345" t="s">
        <v>492</v>
      </c>
      <c r="J49" s="346" t="s">
        <v>492</v>
      </c>
      <c r="K49" s="346" t="s">
        <v>492</v>
      </c>
      <c r="L49" s="346" t="s">
        <v>492</v>
      </c>
      <c r="M49" s="347" t="s">
        <v>492</v>
      </c>
    </row>
    <row r="50" spans="2:13" ht="27.75" customHeight="1" x14ac:dyDescent="0.2">
      <c r="B50" s="1182" t="s">
        <v>40</v>
      </c>
      <c r="C50" s="1183"/>
      <c r="D50" s="107"/>
      <c r="E50" s="1177" t="s">
        <v>41</v>
      </c>
      <c r="F50" s="1177"/>
      <c r="G50" s="1177"/>
      <c r="H50" s="1178"/>
      <c r="I50" s="345">
        <v>6616</v>
      </c>
      <c r="J50" s="346">
        <v>7139</v>
      </c>
      <c r="K50" s="346">
        <v>9715</v>
      </c>
      <c r="L50" s="346">
        <v>10179</v>
      </c>
      <c r="M50" s="347">
        <v>10929</v>
      </c>
    </row>
    <row r="51" spans="2:13" ht="27.75" customHeight="1" x14ac:dyDescent="0.2">
      <c r="B51" s="1171"/>
      <c r="C51" s="1172"/>
      <c r="D51" s="104"/>
      <c r="E51" s="1177" t="s">
        <v>42</v>
      </c>
      <c r="F51" s="1177"/>
      <c r="G51" s="1177"/>
      <c r="H51" s="1178"/>
      <c r="I51" s="345">
        <v>906</v>
      </c>
      <c r="J51" s="346">
        <v>924</v>
      </c>
      <c r="K51" s="346">
        <v>998</v>
      </c>
      <c r="L51" s="346">
        <v>899</v>
      </c>
      <c r="M51" s="347">
        <v>951</v>
      </c>
    </row>
    <row r="52" spans="2:13" ht="27.75" customHeight="1" x14ac:dyDescent="0.2">
      <c r="B52" s="1173"/>
      <c r="C52" s="1174"/>
      <c r="D52" s="104"/>
      <c r="E52" s="1177" t="s">
        <v>43</v>
      </c>
      <c r="F52" s="1177"/>
      <c r="G52" s="1177"/>
      <c r="H52" s="1178"/>
      <c r="I52" s="345">
        <v>22576</v>
      </c>
      <c r="J52" s="346">
        <v>22684</v>
      </c>
      <c r="K52" s="346">
        <v>22752</v>
      </c>
      <c r="L52" s="346">
        <v>23027</v>
      </c>
      <c r="M52" s="347">
        <v>22619</v>
      </c>
    </row>
    <row r="53" spans="2:13" ht="27.75" customHeight="1" thickBot="1" x14ac:dyDescent="0.25">
      <c r="B53" s="1184" t="s">
        <v>19</v>
      </c>
      <c r="C53" s="1185"/>
      <c r="D53" s="108"/>
      <c r="E53" s="1186" t="s">
        <v>44</v>
      </c>
      <c r="F53" s="1186"/>
      <c r="G53" s="1186"/>
      <c r="H53" s="1187"/>
      <c r="I53" s="348">
        <v>9798</v>
      </c>
      <c r="J53" s="349">
        <v>9302</v>
      </c>
      <c r="K53" s="349">
        <v>7323</v>
      </c>
      <c r="L53" s="349">
        <v>8295</v>
      </c>
      <c r="M53" s="350">
        <v>7777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O0HfTAoYzQ/PoyDNqZXtUsh/0gP/1Paiizk/u4sV3dUinZro+mBHwoUCY1fiUb4AQKsCP7rODrUPkz0hGFhkGw==" saltValue="aPi5BIxOSjrjUVHXm8sM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3" sqref="C63:E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196" t="s">
        <v>46</v>
      </c>
      <c r="D55" s="1196"/>
      <c r="E55" s="1197"/>
      <c r="F55" s="120">
        <v>3648</v>
      </c>
      <c r="G55" s="120">
        <v>3648</v>
      </c>
      <c r="H55" s="121">
        <v>3935</v>
      </c>
    </row>
    <row r="56" spans="2:8" ht="52.5" customHeight="1" x14ac:dyDescent="0.2">
      <c r="B56" s="122"/>
      <c r="C56" s="1198" t="s">
        <v>47</v>
      </c>
      <c r="D56" s="1198"/>
      <c r="E56" s="1199"/>
      <c r="F56" s="123">
        <v>303</v>
      </c>
      <c r="G56" s="123">
        <v>303</v>
      </c>
      <c r="H56" s="124">
        <v>367</v>
      </c>
    </row>
    <row r="57" spans="2:8" ht="53.25" customHeight="1" x14ac:dyDescent="0.2">
      <c r="B57" s="122"/>
      <c r="C57" s="1200" t="s">
        <v>48</v>
      </c>
      <c r="D57" s="1200"/>
      <c r="E57" s="1201"/>
      <c r="F57" s="125">
        <v>4797</v>
      </c>
      <c r="G57" s="125">
        <v>5411</v>
      </c>
      <c r="H57" s="126">
        <v>5361</v>
      </c>
    </row>
    <row r="58" spans="2:8" ht="45.75" customHeight="1" x14ac:dyDescent="0.2">
      <c r="B58" s="127"/>
      <c r="C58" s="1188" t="s">
        <v>564</v>
      </c>
      <c r="D58" s="1189"/>
      <c r="E58" s="1190"/>
      <c r="F58" s="128">
        <v>1036</v>
      </c>
      <c r="G58" s="128">
        <v>1312</v>
      </c>
      <c r="H58" s="129">
        <v>2164</v>
      </c>
    </row>
    <row r="59" spans="2:8" ht="45.75" customHeight="1" x14ac:dyDescent="0.2">
      <c r="B59" s="127"/>
      <c r="C59" s="1188" t="s">
        <v>565</v>
      </c>
      <c r="D59" s="1189"/>
      <c r="E59" s="1190"/>
      <c r="F59" s="128">
        <v>1165</v>
      </c>
      <c r="G59" s="128">
        <v>885</v>
      </c>
      <c r="H59" s="129">
        <v>794</v>
      </c>
    </row>
    <row r="60" spans="2:8" ht="45.75" customHeight="1" x14ac:dyDescent="0.2">
      <c r="B60" s="127"/>
      <c r="C60" s="1188" t="s">
        <v>566</v>
      </c>
      <c r="D60" s="1189"/>
      <c r="E60" s="1190"/>
      <c r="F60" s="128">
        <v>800</v>
      </c>
      <c r="G60" s="128">
        <v>801</v>
      </c>
      <c r="H60" s="129">
        <v>780</v>
      </c>
    </row>
    <row r="61" spans="2:8" ht="45.75" customHeight="1" x14ac:dyDescent="0.2">
      <c r="B61" s="127"/>
      <c r="C61" s="1188" t="s">
        <v>567</v>
      </c>
      <c r="D61" s="1189"/>
      <c r="E61" s="1190"/>
      <c r="F61" s="128">
        <v>689</v>
      </c>
      <c r="G61" s="128">
        <v>852</v>
      </c>
      <c r="H61" s="129">
        <v>595</v>
      </c>
    </row>
    <row r="62" spans="2:8" ht="45.75" customHeight="1" thickBot="1" x14ac:dyDescent="0.25">
      <c r="B62" s="130"/>
      <c r="C62" s="1191" t="s">
        <v>568</v>
      </c>
      <c r="D62" s="1192"/>
      <c r="E62" s="1193"/>
      <c r="F62" s="131">
        <v>304</v>
      </c>
      <c r="G62" s="131">
        <v>565</v>
      </c>
      <c r="H62" s="132">
        <v>272</v>
      </c>
    </row>
    <row r="63" spans="2:8" ht="52.5" customHeight="1" thickBot="1" x14ac:dyDescent="0.25">
      <c r="B63" s="133"/>
      <c r="C63" s="1194" t="s">
        <v>49</v>
      </c>
      <c r="D63" s="1194"/>
      <c r="E63" s="1195"/>
      <c r="F63" s="134">
        <v>8748</v>
      </c>
      <c r="G63" s="134">
        <v>9362</v>
      </c>
      <c r="H63" s="135">
        <v>9662</v>
      </c>
    </row>
    <row r="64" spans="2:8" ht="13.2" x14ac:dyDescent="0.2"/>
  </sheetData>
  <sheetProtection algorithmName="SHA-512" hashValue="lOXoMemx9paZBhxgv94pjjJjWEkF+wG8bWDJgi1HPqUmeNxjqLEZrdepnA5oon6uqyXNKZR3iCZz2yP7as54PQ==" saltValue="A3fBa1KFgeP7lHZ8rsXc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47828</v>
      </c>
      <c r="E3" s="154"/>
      <c r="F3" s="155">
        <v>70166</v>
      </c>
      <c r="G3" s="156"/>
      <c r="H3" s="157"/>
    </row>
    <row r="4" spans="1:8" x14ac:dyDescent="0.2">
      <c r="A4" s="158"/>
      <c r="B4" s="159"/>
      <c r="C4" s="160"/>
      <c r="D4" s="161">
        <v>19521</v>
      </c>
      <c r="E4" s="162"/>
      <c r="F4" s="163">
        <v>36115</v>
      </c>
      <c r="G4" s="164"/>
      <c r="H4" s="165"/>
    </row>
    <row r="5" spans="1:8" x14ac:dyDescent="0.2">
      <c r="A5" s="146" t="s">
        <v>524</v>
      </c>
      <c r="B5" s="151"/>
      <c r="C5" s="152"/>
      <c r="D5" s="153">
        <v>66566</v>
      </c>
      <c r="E5" s="154"/>
      <c r="F5" s="155">
        <v>70329</v>
      </c>
      <c r="G5" s="156"/>
      <c r="H5" s="157"/>
    </row>
    <row r="6" spans="1:8" x14ac:dyDescent="0.2">
      <c r="A6" s="158"/>
      <c r="B6" s="159"/>
      <c r="C6" s="160"/>
      <c r="D6" s="161">
        <v>43216</v>
      </c>
      <c r="E6" s="162"/>
      <c r="F6" s="163">
        <v>39403</v>
      </c>
      <c r="G6" s="164"/>
      <c r="H6" s="165"/>
    </row>
    <row r="7" spans="1:8" x14ac:dyDescent="0.2">
      <c r="A7" s="146" t="s">
        <v>525</v>
      </c>
      <c r="B7" s="151"/>
      <c r="C7" s="152"/>
      <c r="D7" s="153">
        <v>74325</v>
      </c>
      <c r="E7" s="154"/>
      <c r="F7" s="155">
        <v>71871</v>
      </c>
      <c r="G7" s="156"/>
      <c r="H7" s="157"/>
    </row>
    <row r="8" spans="1:8" x14ac:dyDescent="0.2">
      <c r="A8" s="158"/>
      <c r="B8" s="159"/>
      <c r="C8" s="160"/>
      <c r="D8" s="161">
        <v>43258</v>
      </c>
      <c r="E8" s="162"/>
      <c r="F8" s="163">
        <v>38232</v>
      </c>
      <c r="G8" s="164"/>
      <c r="H8" s="165"/>
    </row>
    <row r="9" spans="1:8" x14ac:dyDescent="0.2">
      <c r="A9" s="146" t="s">
        <v>526</v>
      </c>
      <c r="B9" s="151"/>
      <c r="C9" s="152"/>
      <c r="D9" s="153">
        <v>109046</v>
      </c>
      <c r="E9" s="154"/>
      <c r="F9" s="155">
        <v>71807</v>
      </c>
      <c r="G9" s="156"/>
      <c r="H9" s="157"/>
    </row>
    <row r="10" spans="1:8" x14ac:dyDescent="0.2">
      <c r="A10" s="158"/>
      <c r="B10" s="159"/>
      <c r="C10" s="160"/>
      <c r="D10" s="161">
        <v>86462</v>
      </c>
      <c r="E10" s="162"/>
      <c r="F10" s="163">
        <v>37333</v>
      </c>
      <c r="G10" s="164"/>
      <c r="H10" s="165"/>
    </row>
    <row r="11" spans="1:8" x14ac:dyDescent="0.2">
      <c r="A11" s="146" t="s">
        <v>527</v>
      </c>
      <c r="B11" s="151"/>
      <c r="C11" s="152"/>
      <c r="D11" s="153">
        <v>75209</v>
      </c>
      <c r="E11" s="154"/>
      <c r="F11" s="155">
        <v>80821</v>
      </c>
      <c r="G11" s="156"/>
      <c r="H11" s="157"/>
    </row>
    <row r="12" spans="1:8" x14ac:dyDescent="0.2">
      <c r="A12" s="158"/>
      <c r="B12" s="159"/>
      <c r="C12" s="166"/>
      <c r="D12" s="161">
        <v>53791</v>
      </c>
      <c r="E12" s="162"/>
      <c r="F12" s="163">
        <v>49586</v>
      </c>
      <c r="G12" s="164"/>
      <c r="H12" s="165"/>
    </row>
    <row r="13" spans="1:8" x14ac:dyDescent="0.2">
      <c r="A13" s="146"/>
      <c r="B13" s="151"/>
      <c r="C13" s="152"/>
      <c r="D13" s="153">
        <v>74595</v>
      </c>
      <c r="E13" s="154"/>
      <c r="F13" s="155">
        <v>72999</v>
      </c>
      <c r="G13" s="167"/>
      <c r="H13" s="157"/>
    </row>
    <row r="14" spans="1:8" x14ac:dyDescent="0.2">
      <c r="A14" s="158"/>
      <c r="B14" s="159"/>
      <c r="C14" s="160"/>
      <c r="D14" s="161">
        <v>49250</v>
      </c>
      <c r="E14" s="162"/>
      <c r="F14" s="163">
        <v>40134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2.41</v>
      </c>
      <c r="C19" s="168">
        <f>ROUND(VALUE(SUBSTITUTE(実質収支比率等に係る経年分析!G$48,"▲","-")),2)</f>
        <v>3.47</v>
      </c>
      <c r="D19" s="168">
        <f>ROUND(VALUE(SUBSTITUTE(実質収支比率等に係る経年分析!H$48,"▲","-")),2)</f>
        <v>6.35</v>
      </c>
      <c r="E19" s="168">
        <f>ROUND(VALUE(SUBSTITUTE(実質収支比率等に係る経年分析!I$48,"▲","-")),2)</f>
        <v>3.63</v>
      </c>
      <c r="F19" s="168">
        <f>ROUND(VALUE(SUBSTITUTE(実質収支比率等に係る経年分析!J$48,"▲","-")),2)</f>
        <v>3.31</v>
      </c>
    </row>
    <row r="20" spans="1:11" x14ac:dyDescent="0.2">
      <c r="A20" s="168" t="s">
        <v>53</v>
      </c>
      <c r="B20" s="168">
        <f>ROUND(VALUE(SUBSTITUTE(実質収支比率等に係る経年分析!F$47,"▲","-")),2)</f>
        <v>17.690000000000001</v>
      </c>
      <c r="C20" s="168">
        <f>ROUND(VALUE(SUBSTITUTE(実質収支比率等に係る経年分析!G$47,"▲","-")),2)</f>
        <v>17.77</v>
      </c>
      <c r="D20" s="168">
        <f>ROUND(VALUE(SUBSTITUTE(実質収支比率等に係る経年分析!H$47,"▲","-")),2)</f>
        <v>23.06</v>
      </c>
      <c r="E20" s="168">
        <f>ROUND(VALUE(SUBSTITUTE(実質収支比率等に係る経年分析!I$47,"▲","-")),2)</f>
        <v>23.5</v>
      </c>
      <c r="F20" s="168">
        <f>ROUND(VALUE(SUBSTITUTE(実質収支比率等に係る経年分析!J$47,"▲","-")),2)</f>
        <v>25.26</v>
      </c>
    </row>
    <row r="21" spans="1:11" x14ac:dyDescent="0.2">
      <c r="A21" s="168" t="s">
        <v>54</v>
      </c>
      <c r="B21" s="168">
        <f>IF(ISNUMBER(VALUE(SUBSTITUTE(実質収支比率等に係る経年分析!F$49,"▲","-"))),ROUND(VALUE(SUBSTITUTE(実質収支比率等に係る経年分析!F$49,"▲","-")),2),NA())</f>
        <v>-2.5299999999999998</v>
      </c>
      <c r="C21" s="168">
        <f>IF(ISNUMBER(VALUE(SUBSTITUTE(実質収支比率等に係る経年分析!G$49,"▲","-"))),ROUND(VALUE(SUBSTITUTE(実質収支比率等に係る経年分析!G$49,"▲","-")),2),NA())</f>
        <v>1.83</v>
      </c>
      <c r="D21" s="168">
        <f>IF(ISNUMBER(VALUE(SUBSTITUTE(実質収支比率等に係る経年分析!H$49,"▲","-"))),ROUND(VALUE(SUBSTITUTE(実質収支比率等に係る経年分析!H$49,"▲","-")),2),NA())</f>
        <v>8.7899999999999991</v>
      </c>
      <c r="E21" s="168">
        <f>IF(ISNUMBER(VALUE(SUBSTITUTE(実質収支比率等に係る経年分析!I$49,"▲","-"))),ROUND(VALUE(SUBSTITUTE(実質収支比率等に係る経年分析!I$49,"▲","-")),2),NA())</f>
        <v>-2.84</v>
      </c>
      <c r="F21" s="168">
        <f>IF(ISNUMBER(VALUE(SUBSTITUTE(実質収支比率等に係る経年分析!J$49,"▲","-"))),ROUND(VALUE(SUBSTITUTE(実質収支比率等に係る経年分析!J$49,"▲","-")),2),NA())</f>
        <v>1.53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0.14000000000000001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0.28999999999999998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0.19</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日南市公設合併処理浄化槽事業会計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0.23</v>
      </c>
    </row>
    <row r="30" spans="1:11" x14ac:dyDescent="0.2">
      <c r="A30" s="169" t="str">
        <f>IF(連結実質赤字比率に係る赤字・黒字の構成分析!C$40="",NA(),連結実質赤字比率に係る赤字・黒字の構成分析!C$40)</f>
        <v>日南市国民健康保険特別会計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0.91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0.94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0.93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0.41</v>
      </c>
    </row>
    <row r="31" spans="1:11" x14ac:dyDescent="0.2">
      <c r="A31" s="169" t="str">
        <f>IF(連結実質赤字比率に係る赤字・黒字の構成分析!C$39="",NA(),連結実質赤字比率に係る赤字・黒字の構成分析!C$39)</f>
        <v>日南市特定環境保全公共下水道事業会計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0.55000000000000004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0.51</v>
      </c>
    </row>
    <row r="32" spans="1:11" x14ac:dyDescent="0.2">
      <c r="A32" s="169" t="str">
        <f>IF(連結実質赤字比率に係る赤字・黒字の構成分析!C$38="",NA(),連結実質赤字比率に係る赤字・黒字の構成分析!C$38)</f>
        <v>日南市公共下水道事業会計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1.81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3.07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0.83</v>
      </c>
    </row>
    <row r="33" spans="1:16" x14ac:dyDescent="0.2">
      <c r="A33" s="169" t="str">
        <f>IF(連結実質赤字比率に係る赤字・黒字の構成分析!C$37="",NA(),連結実質赤字比率に係る赤字・黒字の構成分析!C$37)</f>
        <v>日南市病院事業会計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1.18</v>
      </c>
    </row>
    <row r="34" spans="1:16" x14ac:dyDescent="0.2">
      <c r="A34" s="169" t="str">
        <f>IF(連結実質赤字比率に係る赤字・黒字の構成分析!C$36="",NA(),連結実質赤字比率に係る赤字・黒字の構成分析!C$36)</f>
        <v>日南市介護保険特別会計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2.2599999999999998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3.47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3.3</v>
      </c>
    </row>
    <row r="36" spans="1:16" x14ac:dyDescent="0.2">
      <c r="A36" s="169" t="str">
        <f>IF(連結実質赤字比率に係る赤字・黒字の構成分析!C$34="",NA(),連結実質赤字比率に係る赤字・黒字の構成分析!C$34)</f>
        <v>日南市水道事業会計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2248</v>
      </c>
      <c r="E42" s="170"/>
      <c r="F42" s="170"/>
      <c r="G42" s="170">
        <f>'実質公債費比率（分子）の構造'!L$52</f>
        <v>2266</v>
      </c>
      <c r="H42" s="170"/>
      <c r="I42" s="170"/>
      <c r="J42" s="170">
        <f>'実質公債費比率（分子）の構造'!M$52</f>
        <v>2202</v>
      </c>
      <c r="K42" s="170"/>
      <c r="L42" s="170"/>
      <c r="M42" s="170">
        <f>'実質公債費比率（分子）の構造'!N$52</f>
        <v>2213</v>
      </c>
      <c r="N42" s="170"/>
      <c r="O42" s="170"/>
      <c r="P42" s="170">
        <f>'実質公債費比率（分子）の構造'!O$52</f>
        <v>2228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8</v>
      </c>
      <c r="C44" s="170"/>
      <c r="D44" s="170"/>
      <c r="E44" s="170">
        <f>'実質公債費比率（分子）の構造'!L$50</f>
        <v>7</v>
      </c>
      <c r="F44" s="170"/>
      <c r="G44" s="170"/>
      <c r="H44" s="170">
        <f>'実質公債費比率（分子）の構造'!M$50</f>
        <v>34</v>
      </c>
      <c r="I44" s="170"/>
      <c r="J44" s="170"/>
      <c r="K44" s="170">
        <f>'実質公債費比率（分子）の構造'!N$50</f>
        <v>33</v>
      </c>
      <c r="L44" s="170"/>
      <c r="M44" s="170"/>
      <c r="N44" s="170">
        <f>'実質公債費比率（分子）の構造'!O$50</f>
        <v>25</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562</v>
      </c>
      <c r="C46" s="170"/>
      <c r="D46" s="170"/>
      <c r="E46" s="170">
        <f>'実質公債費比率（分子）の構造'!L$48</f>
        <v>582</v>
      </c>
      <c r="F46" s="170"/>
      <c r="G46" s="170"/>
      <c r="H46" s="170">
        <f>'実質公債費比率（分子）の構造'!M$48</f>
        <v>641</v>
      </c>
      <c r="I46" s="170"/>
      <c r="J46" s="170"/>
      <c r="K46" s="170">
        <f>'実質公債費比率（分子）の構造'!N$48</f>
        <v>672</v>
      </c>
      <c r="L46" s="170"/>
      <c r="M46" s="170"/>
      <c r="N46" s="170">
        <f>'実質公債費比率（分子）の構造'!O$48</f>
        <v>656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2873</v>
      </c>
      <c r="C49" s="170"/>
      <c r="D49" s="170"/>
      <c r="E49" s="170">
        <f>'実質公債費比率（分子）の構造'!L$45</f>
        <v>2875</v>
      </c>
      <c r="F49" s="170"/>
      <c r="G49" s="170"/>
      <c r="H49" s="170">
        <f>'実質公債費比率（分子）の構造'!M$45</f>
        <v>2852</v>
      </c>
      <c r="I49" s="170"/>
      <c r="J49" s="170"/>
      <c r="K49" s="170">
        <f>'実質公債費比率（分子）の構造'!N$45</f>
        <v>2889</v>
      </c>
      <c r="L49" s="170"/>
      <c r="M49" s="170"/>
      <c r="N49" s="170">
        <f>'実質公債費比率（分子）の構造'!O$45</f>
        <v>2814</v>
      </c>
      <c r="O49" s="170"/>
      <c r="P49" s="170"/>
    </row>
    <row r="50" spans="1:16" x14ac:dyDescent="0.2">
      <c r="A50" s="170" t="s">
        <v>67</v>
      </c>
      <c r="B50" s="170" t="e">
        <f>NA()</f>
        <v>#N/A</v>
      </c>
      <c r="C50" s="170">
        <f>IF(ISNUMBER('実質公債費比率（分子）の構造'!K$53),'実質公債費比率（分子）の構造'!K$53,NA())</f>
        <v>1195</v>
      </c>
      <c r="D50" s="170" t="e">
        <f>NA()</f>
        <v>#N/A</v>
      </c>
      <c r="E50" s="170" t="e">
        <f>NA()</f>
        <v>#N/A</v>
      </c>
      <c r="F50" s="170">
        <f>IF(ISNUMBER('実質公債費比率（分子）の構造'!L$53),'実質公債費比率（分子）の構造'!L$53,NA())</f>
        <v>1198</v>
      </c>
      <c r="G50" s="170" t="e">
        <f>NA()</f>
        <v>#N/A</v>
      </c>
      <c r="H50" s="170" t="e">
        <f>NA()</f>
        <v>#N/A</v>
      </c>
      <c r="I50" s="170">
        <f>IF(ISNUMBER('実質公債費比率（分子）の構造'!M$53),'実質公債費比率（分子）の構造'!M$53,NA())</f>
        <v>1325</v>
      </c>
      <c r="J50" s="170" t="e">
        <f>NA()</f>
        <v>#N/A</v>
      </c>
      <c r="K50" s="170" t="e">
        <f>NA()</f>
        <v>#N/A</v>
      </c>
      <c r="L50" s="170">
        <f>IF(ISNUMBER('実質公債費比率（分子）の構造'!N$53),'実質公債費比率（分子）の構造'!N$53,NA())</f>
        <v>1381</v>
      </c>
      <c r="M50" s="170" t="e">
        <f>NA()</f>
        <v>#N/A</v>
      </c>
      <c r="N50" s="170" t="e">
        <f>NA()</f>
        <v>#N/A</v>
      </c>
      <c r="O50" s="170">
        <f>IF(ISNUMBER('実質公債費比率（分子）の構造'!O$53),'実質公債費比率（分子）の構造'!O$53,NA())</f>
        <v>1267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22576</v>
      </c>
      <c r="E56" s="169"/>
      <c r="F56" s="169"/>
      <c r="G56" s="169">
        <f>'将来負担比率（分子）の構造'!J$52</f>
        <v>22684</v>
      </c>
      <c r="H56" s="169"/>
      <c r="I56" s="169"/>
      <c r="J56" s="169">
        <f>'将来負担比率（分子）の構造'!K$52</f>
        <v>22752</v>
      </c>
      <c r="K56" s="169"/>
      <c r="L56" s="169"/>
      <c r="M56" s="169">
        <f>'将来負担比率（分子）の構造'!L$52</f>
        <v>23027</v>
      </c>
      <c r="N56" s="169"/>
      <c r="O56" s="169"/>
      <c r="P56" s="169">
        <f>'将来負担比率（分子）の構造'!M$52</f>
        <v>22619</v>
      </c>
    </row>
    <row r="57" spans="1:16" x14ac:dyDescent="0.2">
      <c r="A57" s="169" t="s">
        <v>42</v>
      </c>
      <c r="B57" s="169"/>
      <c r="C57" s="169"/>
      <c r="D57" s="169">
        <f>'将来負担比率（分子）の構造'!I$51</f>
        <v>906</v>
      </c>
      <c r="E57" s="169"/>
      <c r="F57" s="169"/>
      <c r="G57" s="169">
        <f>'将来負担比率（分子）の構造'!J$51</f>
        <v>924</v>
      </c>
      <c r="H57" s="169"/>
      <c r="I57" s="169"/>
      <c r="J57" s="169">
        <f>'将来負担比率（分子）の構造'!K$51</f>
        <v>998</v>
      </c>
      <c r="K57" s="169"/>
      <c r="L57" s="169"/>
      <c r="M57" s="169">
        <f>'将来負担比率（分子）の構造'!L$51</f>
        <v>899</v>
      </c>
      <c r="N57" s="169"/>
      <c r="O57" s="169"/>
      <c r="P57" s="169">
        <f>'将来負担比率（分子）の構造'!M$51</f>
        <v>951</v>
      </c>
    </row>
    <row r="58" spans="1:16" x14ac:dyDescent="0.2">
      <c r="A58" s="169" t="s">
        <v>41</v>
      </c>
      <c r="B58" s="169"/>
      <c r="C58" s="169"/>
      <c r="D58" s="169">
        <f>'将来負担比率（分子）の構造'!I$50</f>
        <v>6616</v>
      </c>
      <c r="E58" s="169"/>
      <c r="F58" s="169"/>
      <c r="G58" s="169">
        <f>'将来負担比率（分子）の構造'!J$50</f>
        <v>7139</v>
      </c>
      <c r="H58" s="169"/>
      <c r="I58" s="169"/>
      <c r="J58" s="169">
        <f>'将来負担比率（分子）の構造'!K$50</f>
        <v>9715</v>
      </c>
      <c r="K58" s="169"/>
      <c r="L58" s="169"/>
      <c r="M58" s="169">
        <f>'将来負担比率（分子）の構造'!L$50</f>
        <v>10179</v>
      </c>
      <c r="N58" s="169"/>
      <c r="O58" s="169"/>
      <c r="P58" s="169">
        <f>'将来負担比率（分子）の構造'!M$50</f>
        <v>10929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4</v>
      </c>
      <c r="C61" s="169"/>
      <c r="D61" s="169"/>
      <c r="E61" s="169">
        <f>'将来負担比率（分子）の構造'!J$46</f>
        <v>4</v>
      </c>
      <c r="F61" s="169"/>
      <c r="G61" s="169"/>
      <c r="H61" s="169">
        <f>'将来負担比率（分子）の構造'!K$46</f>
        <v>4</v>
      </c>
      <c r="I61" s="169"/>
      <c r="J61" s="169"/>
      <c r="K61" s="169">
        <f>'将来負担比率（分子）の構造'!L$46</f>
        <v>4</v>
      </c>
      <c r="L61" s="169"/>
      <c r="M61" s="169"/>
      <c r="N61" s="169" t="str">
        <f>'将来負担比率（分子）の構造'!M$46</f>
        <v>-</v>
      </c>
      <c r="O61" s="169"/>
      <c r="P61" s="169"/>
    </row>
    <row r="62" spans="1:16" x14ac:dyDescent="0.2">
      <c r="A62" s="169" t="s">
        <v>35</v>
      </c>
      <c r="B62" s="169">
        <f>'将来負担比率（分子）の構造'!I$45</f>
        <v>5167</v>
      </c>
      <c r="C62" s="169"/>
      <c r="D62" s="169"/>
      <c r="E62" s="169">
        <f>'将来負担比率（分子）の構造'!J$45</f>
        <v>5264</v>
      </c>
      <c r="F62" s="169"/>
      <c r="G62" s="169"/>
      <c r="H62" s="169">
        <f>'将来負担比率（分子）の構造'!K$45</f>
        <v>5139</v>
      </c>
      <c r="I62" s="169"/>
      <c r="J62" s="169"/>
      <c r="K62" s="169">
        <f>'将来負担比率（分子）の構造'!L$45</f>
        <v>5066</v>
      </c>
      <c r="L62" s="169"/>
      <c r="M62" s="169"/>
      <c r="N62" s="169">
        <f>'将来負担比率（分子）の構造'!M$45</f>
        <v>5071</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7746</v>
      </c>
      <c r="C64" s="169"/>
      <c r="D64" s="169"/>
      <c r="E64" s="169">
        <f>'将来負担比率（分子）の構造'!J$43</f>
        <v>7662</v>
      </c>
      <c r="F64" s="169"/>
      <c r="G64" s="169"/>
      <c r="H64" s="169">
        <f>'将来負担比率（分子）の構造'!K$43</f>
        <v>8006</v>
      </c>
      <c r="I64" s="169"/>
      <c r="J64" s="169"/>
      <c r="K64" s="169">
        <f>'将来負担比率（分子）の構造'!L$43</f>
        <v>8398</v>
      </c>
      <c r="L64" s="169"/>
      <c r="M64" s="169"/>
      <c r="N64" s="169">
        <f>'将来負担比率（分子）の構造'!M$43</f>
        <v>8647</v>
      </c>
      <c r="O64" s="169"/>
      <c r="P64" s="169"/>
    </row>
    <row r="65" spans="1:16" x14ac:dyDescent="0.2">
      <c r="A65" s="169" t="s">
        <v>32</v>
      </c>
      <c r="B65" s="169">
        <f>'将来負担比率（分子）の構造'!I$42</f>
        <v>39</v>
      </c>
      <c r="C65" s="169"/>
      <c r="D65" s="169"/>
      <c r="E65" s="169">
        <f>'将来負担比率（分子）の構造'!J$42</f>
        <v>32</v>
      </c>
      <c r="F65" s="169"/>
      <c r="G65" s="169"/>
      <c r="H65" s="169">
        <f>'将来負担比率（分子）の構造'!K$42</f>
        <v>27</v>
      </c>
      <c r="I65" s="169"/>
      <c r="J65" s="169"/>
      <c r="K65" s="169">
        <f>'将来負担比率（分子）の構造'!L$42</f>
        <v>22</v>
      </c>
      <c r="L65" s="169"/>
      <c r="M65" s="169"/>
      <c r="N65" s="169">
        <f>'将来負担比率（分子）の構造'!M$42</f>
        <v>18</v>
      </c>
      <c r="O65" s="169"/>
      <c r="P65" s="169"/>
    </row>
    <row r="66" spans="1:16" x14ac:dyDescent="0.2">
      <c r="A66" s="169" t="s">
        <v>31</v>
      </c>
      <c r="B66" s="169">
        <f>'将来負担比率（分子）の構造'!I$41</f>
        <v>26942</v>
      </c>
      <c r="C66" s="169"/>
      <c r="D66" s="169"/>
      <c r="E66" s="169">
        <f>'将来負担比率（分子）の構造'!J$41</f>
        <v>27086</v>
      </c>
      <c r="F66" s="169"/>
      <c r="G66" s="169"/>
      <c r="H66" s="169">
        <f>'将来負担比率（分子）の構造'!K$41</f>
        <v>27612</v>
      </c>
      <c r="I66" s="169"/>
      <c r="J66" s="169"/>
      <c r="K66" s="169">
        <f>'将来負担比率（分子）の構造'!L$41</f>
        <v>28910</v>
      </c>
      <c r="L66" s="169"/>
      <c r="M66" s="169"/>
      <c r="N66" s="169">
        <f>'将来負担比率（分子）の構造'!M$41</f>
        <v>28540</v>
      </c>
      <c r="O66" s="169"/>
      <c r="P66" s="169"/>
    </row>
    <row r="67" spans="1:16" x14ac:dyDescent="0.2">
      <c r="A67" s="169" t="s">
        <v>71</v>
      </c>
      <c r="B67" s="169" t="e">
        <f>NA()</f>
        <v>#N/A</v>
      </c>
      <c r="C67" s="169">
        <f>IF(ISNUMBER('将来負担比率（分子）の構造'!I$53), IF('将来負担比率（分子）の構造'!I$53 &lt; 0, 0, '将来負担比率（分子）の構造'!I$53), NA())</f>
        <v>9798</v>
      </c>
      <c r="D67" s="169" t="e">
        <f>NA()</f>
        <v>#N/A</v>
      </c>
      <c r="E67" s="169" t="e">
        <f>NA()</f>
        <v>#N/A</v>
      </c>
      <c r="F67" s="169">
        <f>IF(ISNUMBER('将来負担比率（分子）の構造'!J$53), IF('将来負担比率（分子）の構造'!J$53 &lt; 0, 0, '将来負担比率（分子）の構造'!J$53), NA())</f>
        <v>9302</v>
      </c>
      <c r="G67" s="169" t="e">
        <f>NA()</f>
        <v>#N/A</v>
      </c>
      <c r="H67" s="169" t="e">
        <f>NA()</f>
        <v>#N/A</v>
      </c>
      <c r="I67" s="169">
        <f>IF(ISNUMBER('将来負担比率（分子）の構造'!K$53), IF('将来負担比率（分子）の構造'!K$53 &lt; 0, 0, '将来負担比率（分子）の構造'!K$53), NA())</f>
        <v>7323</v>
      </c>
      <c r="J67" s="169" t="e">
        <f>NA()</f>
        <v>#N/A</v>
      </c>
      <c r="K67" s="169" t="e">
        <f>NA()</f>
        <v>#N/A</v>
      </c>
      <c r="L67" s="169">
        <f>IF(ISNUMBER('将来負担比率（分子）の構造'!L$53), IF('将来負担比率（分子）の構造'!L$53 &lt; 0, 0, '将来負担比率（分子）の構造'!L$53), NA())</f>
        <v>8295</v>
      </c>
      <c r="M67" s="169" t="e">
        <f>NA()</f>
        <v>#N/A</v>
      </c>
      <c r="N67" s="169" t="e">
        <f>NA()</f>
        <v>#N/A</v>
      </c>
      <c r="O67" s="169">
        <f>IF(ISNUMBER('将来負担比率（分子）の構造'!M$53), IF('将来負担比率（分子）の構造'!M$53 &lt; 0, 0, '将来負担比率（分子）の構造'!M$53), NA())</f>
        <v>7777</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3648</v>
      </c>
      <c r="C72" s="173">
        <f>基金残高に係る経年分析!G55</f>
        <v>3648</v>
      </c>
      <c r="D72" s="173">
        <f>基金残高に係る経年分析!H55</f>
        <v>3935</v>
      </c>
    </row>
    <row r="73" spans="1:16" x14ac:dyDescent="0.2">
      <c r="A73" s="172" t="s">
        <v>74</v>
      </c>
      <c r="B73" s="173">
        <f>基金残高に係る経年分析!F56</f>
        <v>303</v>
      </c>
      <c r="C73" s="173">
        <f>基金残高に係る経年分析!G56</f>
        <v>303</v>
      </c>
      <c r="D73" s="173">
        <f>基金残高に係る経年分析!H56</f>
        <v>367</v>
      </c>
    </row>
    <row r="74" spans="1:16" x14ac:dyDescent="0.2">
      <c r="A74" s="172" t="s">
        <v>75</v>
      </c>
      <c r="B74" s="173">
        <f>基金残高に係る経年分析!F57</f>
        <v>4797</v>
      </c>
      <c r="C74" s="173">
        <f>基金残高に係る経年分析!G57</f>
        <v>5411</v>
      </c>
      <c r="D74" s="173">
        <f>基金残高に係る経年分析!H57</f>
        <v>5361</v>
      </c>
    </row>
  </sheetData>
  <sheetProtection algorithmName="SHA-512" hashValue="uZrxXzwRINAdudqF4GFZvwHFpYqLZf3ZrY49yXInsi5FwD6oFbhI2nyni1HOOkWCWVFSO5aB6kr3Zt0B7OzaKQ==" saltValue="W1BfqnJudtHu2q8MTMOh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2025-03-12T04:43:00Z</cp:lastPrinted>
  <dcterms:created xsi:type="dcterms:W3CDTF">2025-02-19T05:26:29Z</dcterms:created>
  <dcterms:modified xsi:type="dcterms:W3CDTF">2025-03-17T02:18:01Z</dcterms:modified>
  <cp:category/>
</cp:coreProperties>
</file>