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6日向市☑\"/>
    </mc:Choice>
  </mc:AlternateContent>
  <xr:revisionPtr revIDLastSave="0" documentId="13_ncr:1_{F5AC129D-07AF-4EAA-8BA1-0661422B3EE7}"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12" l="1"/>
  <c r="AA12" i="12"/>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O38" i="10"/>
  <c r="BE38" i="10"/>
  <c r="AM38" i="10"/>
  <c r="BE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U34" i="10"/>
  <c r="U35" i="10" l="1"/>
  <c r="U36" i="10" l="1"/>
  <c r="U37" i="10" l="1"/>
  <c r="U38" i="10" l="1"/>
  <c r="AM34" i="10" s="1"/>
  <c r="AM35" i="10" s="1"/>
  <c r="AM36" i="10" s="1"/>
  <c r="AM37" i="10" s="1"/>
  <c r="BW34" i="10"/>
  <c r="BW35" i="10" s="1"/>
  <c r="BW36" i="10" s="1"/>
  <c r="BW37" i="10" s="1"/>
  <c r="BW38" i="10" s="1"/>
  <c r="BW39" i="10" s="1"/>
  <c r="BW40" i="10" s="1"/>
  <c r="BW41" i="10" s="1"/>
  <c r="CO34" i="10"/>
  <c r="CO35" i="10" s="1"/>
  <c r="CO36" i="10" s="1"/>
  <c r="CO37" i="10" s="1"/>
</calcChain>
</file>

<file path=xl/sharedStrings.xml><?xml version="1.0" encoding="utf-8"?>
<sst xmlns="http://schemas.openxmlformats.org/spreadsheetml/2006/main" count="1101" uniqueCount="573">
  <si>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</si>
  <si>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</si>
  <si>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</si>
  <si>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</si>
  <si>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</si>
  <si>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</si>
  <si>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</si>
  <si>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</si>
  <si>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</si>
  <si>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</si>
  <si>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</si>
  <si>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</si>
  <si>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</si>
  <si>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</si>
  <si>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</si>
  <si>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</si>
  <si>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</si>
  <si>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</si>
  <si>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</si>
  <si>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</si>
  <si>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</si>
  <si>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</si>
  <si>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</si>
  <si>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</si>
  <si>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</si>
  <si>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</si>
  <si>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</si>
  <si>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</si>
  <si>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</si>
  <si>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</si>
  <si>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</si>
  <si>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</si>
  <si>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</si>
  <si>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</si>
  <si>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</si>
  <si>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</si>
  <si>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</si>
  <si>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</si>
  <si>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</si>
  <si>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</si>
  <si>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</si>
  <si>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</si>
  <si>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</si>
  <si>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</si>
  <si>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</si>
  <si>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</si>
  <si>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</si>
  <si>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</si>
  <si>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</si>
  <si>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</si>
  <si>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</si>
  <si>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</si>
  <si>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</si>
  <si>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</si>
  <si>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</si>
  <si>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</si>
  <si>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</si>
  <si>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</si>
  <si>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</si>
  <si>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</si>
  <si>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</si>
  <si>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</si>
  <si>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</si>
  <si>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</si>
  <si>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</si>
  <si>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</si>
  <si>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</si>
  <si>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</si>
  <si>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</si>
  <si>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</si>
  <si>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</si>
  <si>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</si>
  <si>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</si>
  <si>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</si>
  <si>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</si>
  <si>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</si>
  <si>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</si>
  <si>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</si>
  <si>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</si>
  <si>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</si>
  <si>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</si>
  <si>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</si>
  <si>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</si>
  <si>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</si>
  <si>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</si>
  <si>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</si>
  <si>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</si>
  <si>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</si>
  <si>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</si>
  <si>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</si>
  <si>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</si>
  <si>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</si>
  <si>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</si>
  <si>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</si>
  <si>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</si>
  <si>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</si>
  <si>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</si>
  <si>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</si>
  <si>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</si>
  <si>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</si>
  <si>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</si>
  <si>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</si>
  <si>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</si>
  <si>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</si>
  <si>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</si>
  <si>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</si>
  <si>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</si>
  <si>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</si>
  <si>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</si>
  <si>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</si>
  <si>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</si>
  <si>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</si>
  <si>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</si>
  <si>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</si>
  <si>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</si>
  <si>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</si>
  <si>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</si>
  <si>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</si>
  <si>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</si>
  <si>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</si>
  <si>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</si>
  <si>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</si>
  <si>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</si>
  <si>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</si>
  <si>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</si>
  <si>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</si>
  <si>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</si>
  <si>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</si>
  <si>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</si>
  <si>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</si>
  <si>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</si>
  <si>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</si>
  <si>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</si>
  <si>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</si>
  <si>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</si>
  <si>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</si>
  <si>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</si>
  <si>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</si>
  <si>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</si>
  <si>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</si>
  <si>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</si>
  <si>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</si>
  <si>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</si>
  <si>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</si>
  <si>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</si>
  <si>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</si>
  <si>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</si>
  <si>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</si>
  <si>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</si>
  <si>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</si>
  <si>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</si>
  <si>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</si>
  <si>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</si>
  <si>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</si>
  <si>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</si>
  <si>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</si>
  <si>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</si>
  <si>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</si>
  <si>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</si>
  <si>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</si>
  <si>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</si>
  <si>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</si>
  <si>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</si>
  <si>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</si>
  <si>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</si>
  <si>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</si>
  <si>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</si>
  <si>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</si>
  <si>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</si>
  <si>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</si>
  <si>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</si>
  <si>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</si>
  <si>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</si>
  <si>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</si>
  <si>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</si>
  <si>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</si>
  <si>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</si>
  <si>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</si>
  <si>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</si>
  <si>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</si>
  <si>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</si>
  <si>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</si>
  <si>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</si>
  <si>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</si>
  <si>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</si>
  <si>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</si>
  <si>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</si>
  <si>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</si>
  <si>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</si>
  <si>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</si>
  <si>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</si>
  <si>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</si>
  <si>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</si>
  <si>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</si>
  <si>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</si>
  <si>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</si>
  <si>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</si>
  <si>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</si>
  <si>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</si>
  <si>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</si>
  <si>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</si>
  <si>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</si>
  <si>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</si>
  <si>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宮崎県日向市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</si>
  <si>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</si>
  <si>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</si>
  <si>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</si>
  <si>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</si>
  <si>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</si>
  <si>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</si>
  <si>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</si>
  <si>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</si>
  <si>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</si>
  <si>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</si>
  <si>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</si>
  <si>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</si>
  <si>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</si>
  <si>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</si>
  <si>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</si>
  <si>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</si>
  <si>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</si>
  <si>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</si>
  <si>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</si>
  <si>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</si>
  <si>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</si>
  <si>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</si>
  <si>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</si>
  <si>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</si>
  <si>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</si>
  <si>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</si>
  <si>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</si>
  <si>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</si>
  <si>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</si>
  <si>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</si>
  <si>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</si>
  <si>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</si>
  <si>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</si>
  <si>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</si>
  <si>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</si>
  <si>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</si>
  <si>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</si>
  <si>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</si>
  <si>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</si>
  <si>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</si>
  <si>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</si>
  <si>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</si>
  <si>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</si>
  <si>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</si>
  <si>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</si>
  <si>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</si>
  <si>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</si>
  <si>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</si>
  <si>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</si>
  <si>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</si>
  <si>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</si>
  <si>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</si>
  <si>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</si>
  <si>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</si>
  <si>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</si>
  <si>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</si>
  <si>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</si>
  <si>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</si>
  <si>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</si>
  <si>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</si>
  <si>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</si>
  <si>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</si>
  <si>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</si>
  <si>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</si>
  <si>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</si>
  <si>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</si>
  <si>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</si>
  <si>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</si>
  <si>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</si>
  <si>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</si>
  <si>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</si>
  <si>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</si>
  <si>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</si>
  <si>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</si>
  <si>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</si>
  <si>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</si>
  <si>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</si>
  <si>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</si>
  <si>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</si>
  <si>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</si>
  <si>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</si>
  <si>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</si>
  <si>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</si>
  <si>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</si>
  <si>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</si>
  <si>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</si>
  <si>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</si>
  <si>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</si>
  <si>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</si>
  <si>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</si>
  <si>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</si>
  <si>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</si>
  <si>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</si>
  <si>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</si>
  <si>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</si>
  <si>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</si>
  <si>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</si>
  <si>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</si>
  <si>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</si>
  <si>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</si>
  <si>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</si>
  <si>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</si>
  <si>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</si>
  <si>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</si>
  <si>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</si>
  <si>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</si>
  <si>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</si>
  <si>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</si>
  <si>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</si>
  <si>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</si>
  <si>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</si>
  <si>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</si>
  <si>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</si>
  <si>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</si>
  <si>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</si>
  <si>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</si>
  <si>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</si>
  <si>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</si>
  <si>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</si>
  <si>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</si>
  <si>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</si>
  <si>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</si>
  <si>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</si>
  <si>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</si>
  <si>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</si>
  <si>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</si>
  <si>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</si>
  <si>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</si>
  <si>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</si>
  <si>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</si>
  <si>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</si>
  <si>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</si>
  <si>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</si>
  <si>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</si>
  <si>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</si>
  <si>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</si>
  <si>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</si>
  <si>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</si>
  <si>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</si>
  <si>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</si>
  <si>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</si>
  <si>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</si>
  <si>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</si>
  <si>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</si>
  <si>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</si>
  <si>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</si>
  <si>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</si>
  <si>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</si>
  <si>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</si>
  <si>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</si>
  <si>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宮崎県日向市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</si>
  <si>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</si>
  <si>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</si>
  <si>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</si>
  <si>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</si>
  <si>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</si>
  <si>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</si>
  <si>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</si>
  <si>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</si>
  <si>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</si>
  <si>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</si>
  <si>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</si>
  <si>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</si>
  <si>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</si>
  <si>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</si>
  <si>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</si>
  <si>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</si>
  <si>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</si>
  <si>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</si>
  <si>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</si>
  <si>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</si>
  <si>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</si>
  <si>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</si>
  <si>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</si>
  <si>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</si>
  <si>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</si>
  <si>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</si>
  <si>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</si>
  <si>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</si>
  <si>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</si>
  <si>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</si>
  <si>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</si>
  <si>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</si>
  <si>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</si>
  <si>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</si>
  <si>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</si>
  <si>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</si>
  <si>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</si>
  <si>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</si>
  <si>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</si>
  <si>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日向市国民健康保険東郷診療所特別会計</t>
    <phoneticPr fontId="5"/>
  </si>
  <si>
    <t>日向市介護保険事業特別会計（保険事業勘定）</t>
    <phoneticPr fontId="5"/>
  </si>
  <si>
    <t>日向入郷地域介護認定審査事業特別会計</t>
    <phoneticPr fontId="5"/>
  </si>
  <si>
    <t>日向市後期高齢者医療事業特別会計</t>
    <phoneticPr fontId="5"/>
  </si>
  <si>
    <t>日向市水道事業会計</t>
    <phoneticPr fontId="5"/>
  </si>
  <si>
    <t>法適用企業</t>
    <phoneticPr fontId="5"/>
  </si>
  <si>
    <t>日向市簡易水道事業会計</t>
    <phoneticPr fontId="5"/>
  </si>
  <si>
    <t>日向市下水道事業会計</t>
    <phoneticPr fontId="5"/>
  </si>
  <si>
    <t>日向市農業集落排水事業会計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</si>
  <si>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</si>
  <si>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</si>
  <si>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</si>
  <si>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</si>
  <si>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</si>
  <si>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</si>
  <si>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</si>
  <si>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</si>
  <si>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</si>
  <si>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</si>
  <si>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</si>
  <si>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</si>
  <si>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</si>
  <si>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</si>
  <si>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</si>
  <si>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</si>
  <si>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</si>
  <si>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</si>
  <si>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</si>
  <si>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</si>
  <si>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</si>
  <si>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</si>
  <si>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</si>
  <si>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</si>
  <si>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</si>
  <si>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</si>
  <si>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</si>
  <si>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</si>
  <si>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</si>
  <si>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</si>
  <si>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</si>
  <si>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</si>
  <si>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</si>
  <si>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</si>
  <si>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</si>
  <si>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</si>
  <si>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</si>
  <si>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</si>
  <si>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</si>
  <si>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</si>
  <si>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</si>
  <si>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</si>
  <si>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</si>
  <si>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</si>
  <si>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</si>
  <si>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</si>
  <si>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</si>
  <si>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</si>
  <si>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</si>
  <si>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</si>
  <si>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</si>
  <si>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</si>
  <si>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</si>
  <si>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</si>
  <si>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</si>
  <si>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</si>
  <si>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</si>
  <si>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</si>
  <si>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</si>
  <si>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</si>
  <si>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</si>
  <si>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</si>
  <si>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</si>
  <si>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</si>
  <si>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</si>
  <si>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</si>
  <si>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</si>
  <si>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</si>
  <si>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</si>
  <si>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</si>
  <si>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</si>
  <si>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</si>
  <si>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</si>
  <si>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</si>
  <si>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</si>
  <si>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</si>
  <si>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</si>
  <si>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</si>
  <si>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</si>
  <si>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</si>
  <si>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</si>
  <si>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</si>
  <si>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</si>
  <si>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</si>
  <si>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</si>
  <si>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</si>
  <si>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</si>
  <si>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</si>
  <si>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</si>
  <si>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</si>
  <si>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</si>
  <si>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</si>
  <si>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</si>
  <si>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</si>
  <si>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</si>
  <si>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</si>
  <si>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</si>
  <si>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</si>
  <si>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</si>
  <si>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</si>
  <si>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</si>
  <si>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</si>
  <si>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</si>
  <si>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</si>
  <si>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</si>
  <si>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</si>
  <si>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</si>
  <si>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</si>
  <si>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</si>
  <si>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</si>
  <si>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</si>
  <si>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</si>
  <si>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</si>
  <si>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</si>
  <si>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</si>
  <si>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</si>
  <si>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</si>
  <si>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</si>
  <si>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</si>
  <si>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</si>
  <si>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</si>
  <si>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</si>
  <si>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</si>
  <si>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</si>
  <si>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</si>
  <si>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</si>
  <si>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</si>
  <si>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</si>
  <si>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</si>
  <si>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</si>
  <si>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</si>
  <si>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</si>
  <si>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</si>
  <si>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</si>
  <si>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</si>
  <si>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2.83</t>
  </si>
  <si>
    <t>▲ 0.07</t>
  </si>
  <si>
    <t>▲ 1.11</t>
  </si>
  <si>
    <t>▲ 2.35</t>
  </si>
  <si>
    <t>日向市水道事業会計</t>
  </si>
  <si>
    <t>一般会計</t>
  </si>
  <si>
    <t>日向市介護保険事業特別会計（保険事業勘定）</t>
  </si>
  <si>
    <t>日向市下水道事業会計</t>
  </si>
  <si>
    <t>日向市農業集落排水事業会計</t>
  </si>
  <si>
    <t>日向市簡易水道事業会計</t>
  </si>
  <si>
    <t>日向市国民健康保険事業特別会計</t>
  </si>
  <si>
    <t>日向市後期高齢者医療事業特別会計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</si>
  <si>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</si>
  <si>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</si>
  <si>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</si>
  <si>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</si>
  <si>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</si>
  <si>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</si>
  <si>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</si>
  <si>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</si>
  <si>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日向文化振興事業団</t>
    <rPh sb="0" eb="9">
      <t>ヒュウガブンカシンコウジギョウダン</t>
    </rPh>
    <phoneticPr fontId="2"/>
  </si>
  <si>
    <t>日向サンパーク</t>
    <rPh sb="0" eb="2">
      <t>ヒュウガ</t>
    </rPh>
    <phoneticPr fontId="2"/>
  </si>
  <si>
    <t>東郷町ふるさと公社</t>
    <rPh sb="0" eb="3">
      <t>トウゴウチョウ</t>
    </rPh>
    <rPh sb="7" eb="9">
      <t>コウシャ</t>
    </rPh>
    <phoneticPr fontId="2"/>
  </si>
  <si>
    <t>宮崎県林業公社</t>
    <rPh sb="0" eb="3">
      <t>ミヤザキケン</t>
    </rPh>
    <rPh sb="3" eb="7">
      <t>リンギョウコウシャ</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</si>
  <si>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1"/>
  </si>
  <si>
    <t>宮崎県後期高齢者医療広域連合　一般会計</t>
  </si>
  <si>
    <t>宮崎県後期高齢者医療広域連合　後期高齢者医療特別会計</t>
  </si>
  <si>
    <t>宮崎県北部広域行政事務組合（一般会計）</t>
  </si>
  <si>
    <t>宮崎県北部広域行政事務組合（特別会計）</t>
  </si>
  <si>
    <t>日向東臼杵広域連合</t>
  </si>
  <si>
    <t>公共施設整備等資金積立基金</t>
    <phoneticPr fontId="5"/>
  </si>
  <si>
    <t>地域振興基金</t>
    <rPh sb="0" eb="6">
      <t>チイキシンコウキキン</t>
    </rPh>
    <phoneticPr fontId="2"/>
  </si>
  <si>
    <t>退職手当基金</t>
    <rPh sb="0" eb="4">
      <t>タイショクテアテ</t>
    </rPh>
    <rPh sb="4" eb="6">
      <t>キキン</t>
    </rPh>
    <phoneticPr fontId="2"/>
  </si>
  <si>
    <t>ふるさと日向市応援寄附金基金</t>
    <rPh sb="4" eb="7">
      <t>ヒュウガシ</t>
    </rPh>
    <rPh sb="7" eb="12">
      <t>オウエンキフキン</t>
    </rPh>
    <rPh sb="12" eb="14">
      <t>キキン</t>
    </rPh>
    <phoneticPr fontId="2"/>
  </si>
  <si>
    <t>うるおい福祉基金</t>
    <rPh sb="4" eb="8">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</si>
</sst>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D06E-48E7-A78E-948CAFE7A1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72623</c:v>
                </c:pt>
                <c:pt idx="1">
                  <c:v>69412</c:v>
                </c:pt>
                <c:pt idx="2">
                  <c:v>57052</c:v>
                </c:pt>
                <c:pt idx="3">
                  <c:v>55069</c:v>
                </c:pt>
                <c:pt idx="4">
                  <c:v>54040</c:v>
                </c:pt>
              </c:numCache>
            </c:numRef>
          </c:val>
          <c:smooth val="0"/>
          <c:extLst>
            <c:ext xmlns:c16="http://schemas.microsoft.com/office/drawing/2014/chart" uri="{C3380CC4-5D6E-409C-BE32-E72D297353CC}">
              <c16:uniqueId val="{00000001-D06E-48E7-A78E-948CAFE7A1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4.41</c:v>
                </c:pt>
                <c:pt idx="1">
                  <c:v>3.89</c:v>
                </c:pt>
                <c:pt idx="2">
                  <c:v>4.29</c:v>
                </c:pt>
                <c:pt idx="3">
                  <c:v>4.47</c:v>
                </c:pt>
                <c:pt idx="4">
                  <c:v>3.91</c:v>
                </c:pt>
              </c:numCache>
            </c:numRef>
          </c:val>
          <c:extLst>
            <c:ext xmlns:c16="http://schemas.microsoft.com/office/drawing/2014/chart" uri="{C3380CC4-5D6E-409C-BE32-E72D297353CC}">
              <c16:uniqueId val="{00000000-F1E7-4CB3-823D-3D116B82F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17.53</c:v>
                </c:pt>
                <c:pt idx="1">
                  <c:v>16.600000000000001</c:v>
                </c:pt>
                <c:pt idx="2">
                  <c:v>17.41</c:v>
                </c:pt>
                <c:pt idx="3">
                  <c:v>18.670000000000002</c:v>
                </c:pt>
                <c:pt idx="4">
                  <c:v>19.02</c:v>
                </c:pt>
              </c:numCache>
            </c:numRef>
          </c:val>
          <c:extLst>
            <c:ext xmlns:c16="http://schemas.microsoft.com/office/drawing/2014/chart" uri="{C3380CC4-5D6E-409C-BE32-E72D297353CC}">
              <c16:uniqueId val="{00000001-F1E7-4CB3-823D-3D116B82F7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0.44</c:v>
                </c:pt>
                <c:pt idx="1">
                  <c:v>-2.83</c:v>
                </c:pt>
                <c:pt idx="2">
                  <c:v>-7.0000000000000007E-2</c:v>
                </c:pt>
                <c:pt idx="3">
                  <c:v>-1.1100000000000001</c:v>
                </c:pt>
                <c:pt idx="4">
                  <c:v>-2.35</c:v>
                </c:pt>
              </c:numCache>
            </c:numRef>
          </c:val>
          <c:smooth val="0"/>
          <c:extLst>
            <c:ext xmlns:c16="http://schemas.microsoft.com/office/drawing/2014/chart" uri="{C3380CC4-5D6E-409C-BE32-E72D297353CC}">
              <c16:uniqueId val="{00000002-F1E7-4CB3-823D-3D116B82F7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0.28999999999999998</c:v>
                </c:pt>
                <c:pt idx="4">
                  <c:v>#N/A</c:v>
                </c:pt>
                <c:pt idx="5">
                  <c:v>0.05</c:v>
                </c:pt>
                <c:pt idx="6">
                  <c:v>#N/A</c:v>
                </c:pt>
                <c:pt idx="7">
                  <c:v>0.05</c:v>
                </c:pt>
                <c:pt idx="8">
                  <c:v>#N/A</c:v>
                </c:pt>
                <c:pt idx="9">
                  <c:v>0.05</c:v>
                </c:pt>
              </c:numCache>
            </c:numRef>
          </c:val>
          <c:extLst>
            <c:ext xmlns:c16="http://schemas.microsoft.com/office/drawing/2014/chart" uri="{C3380CC4-5D6E-409C-BE32-E72D297353CC}">
              <c16:uniqueId val="{00000000-62F6-44F6-BD69-B2F4EB7858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6-44F6-BD69-B2F4EB785802}"/>
            </c:ext>
          </c:extLst>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62F6-44F6-BD69-B2F4EB785802}"/>
            </c:ext>
          </c:extLst>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0.28999999999999998</c:v>
                </c:pt>
                <c:pt idx="4">
                  <c:v>#N/A</c:v>
                </c:pt>
                <c:pt idx="5">
                  <c:v>0.9</c:v>
                </c:pt>
                <c:pt idx="6">
                  <c:v>#N/A</c:v>
                </c:pt>
                <c:pt idx="7">
                  <c:v>0.93</c:v>
                </c:pt>
                <c:pt idx="8">
                  <c:v>#N/A</c:v>
                </c:pt>
                <c:pt idx="9">
                  <c:v>0.82</c:v>
                </c:pt>
              </c:numCache>
            </c:numRef>
          </c:val>
          <c:extLst>
            <c:ext xmlns:c16="http://schemas.microsoft.com/office/drawing/2014/chart" uri="{C3380CC4-5D6E-409C-BE32-E72D297353CC}">
              <c16:uniqueId val="{00000003-62F6-44F6-BD69-B2F4EB785802}"/>
            </c:ext>
          </c:extLst>
        </c:ser>
        <c:ser>
          <c:idx val="4"/>
          <c:order val="4"/>
          <c:tx>
            <c:strRef>
              <c:f>データシート!$A$31</c:f>
              <c:strCache>
                <c:ptCount val="1"/>
                <c:pt idx="0">
                  <c:v>日向市簡易水道事業会計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0.46</c:v>
                </c:pt>
                <c:pt idx="4">
                  <c:v>#N/A</c:v>
                </c:pt>
                <c:pt idx="5">
                  <c:v>0.66</c:v>
                </c:pt>
                <c:pt idx="6">
                  <c:v>#N/A</c:v>
                </c:pt>
                <c:pt idx="7">
                  <c:v>0.8</c:v>
                </c:pt>
                <c:pt idx="8">
                  <c:v>#N/A</c:v>
                </c:pt>
                <c:pt idx="9">
                  <c:v>1.17</c:v>
                </c:pt>
              </c:numCache>
            </c:numRef>
          </c:val>
          <c:extLst>
            <c:ext xmlns:c16="http://schemas.microsoft.com/office/drawing/2014/chart" uri="{C3380CC4-5D6E-409C-BE32-E72D297353CC}">
              <c16:uniqueId val="{00000004-62F6-44F6-BD69-B2F4EB785802}"/>
            </c:ext>
          </c:extLst>
        </c:ser>
        <c:ser>
          <c:idx val="5"/>
          <c:order val="5"/>
          <c:tx>
            <c:strRef>
              <c:f>データシート!$A$32</c:f>
              <c:strCache>
                <c:ptCount val="1"/>
                <c:pt idx="0">
                  <c:v>日向市農業集落排水事業会計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0.56000000000000005</c:v>
                </c:pt>
                <c:pt idx="4">
                  <c:v>#N/A</c:v>
                </c:pt>
                <c:pt idx="5">
                  <c:v>0.9</c:v>
                </c:pt>
                <c:pt idx="6">
                  <c:v>#N/A</c:v>
                </c:pt>
                <c:pt idx="7">
                  <c:v>1.1200000000000001</c:v>
                </c:pt>
                <c:pt idx="8">
                  <c:v>#N/A</c:v>
                </c:pt>
                <c:pt idx="9">
                  <c:v>1.3</c:v>
                </c:pt>
              </c:numCache>
            </c:numRef>
          </c:val>
          <c:extLst>
            <c:ext xmlns:c16="http://schemas.microsoft.com/office/drawing/2014/chart" uri="{C3380CC4-5D6E-409C-BE32-E72D297353CC}">
              <c16:uniqueId val="{00000005-62F6-44F6-BD69-B2F4EB785802}"/>
            </c:ext>
          </c:extLst>
        </c:ser>
        <c:ser>
          <c:idx val="6"/>
          <c:order val="6"/>
          <c:tx>
            <c:strRef>
              <c:f>データシート!$A$33</c:f>
              <c:strCache>
                <c:ptCount val="1"/>
                <c:pt idx="0">
                  <c:v>日向市下水道事業会計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1.31</c:v>
                </c:pt>
                <c:pt idx="4">
                  <c:v>#N/A</c:v>
                </c:pt>
                <c:pt idx="5">
                  <c:v>1.35</c:v>
                </c:pt>
                <c:pt idx="6">
                  <c:v>#N/A</c:v>
                </c:pt>
                <c:pt idx="7">
                  <c:v>1.64</c:v>
                </c:pt>
                <c:pt idx="8">
                  <c:v>#N/A</c:v>
                </c:pt>
                <c:pt idx="9">
                  <c:v>1.88</c:v>
                </c:pt>
              </c:numCache>
            </c:numRef>
          </c:val>
          <c:extLst>
            <c:ext xmlns:c16="http://schemas.microsoft.com/office/drawing/2014/chart" uri="{C3380CC4-5D6E-409C-BE32-E72D297353CC}">
              <c16:uniqueId val="{00000006-62F6-44F6-BD69-B2F4EB785802}"/>
            </c:ext>
          </c:extLst>
        </c:ser>
        <c:ser>
          <c:idx val="7"/>
          <c:order val="7"/>
          <c:tx>
            <c:strRef>
              <c:f>データシート!$A$34</c:f>
              <c:strCache>
                <c:ptCount val="1"/>
                <c:pt idx="0">
                  <c:v>日向市介護保険事業特別会計（保険事業勘定）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0.71</c:v>
                </c:pt>
                <c:pt idx="4">
                  <c:v>#N/A</c:v>
                </c:pt>
                <c:pt idx="5">
                  <c:v>1.1000000000000001</c:v>
                </c:pt>
                <c:pt idx="6">
                  <c:v>#N/A</c:v>
                </c:pt>
                <c:pt idx="7">
                  <c:v>1.62</c:v>
                </c:pt>
                <c:pt idx="8">
                  <c:v>#N/A</c:v>
                </c:pt>
                <c:pt idx="9">
                  <c:v>1.93</c:v>
                </c:pt>
              </c:numCache>
            </c:numRef>
          </c:val>
          <c:extLst>
            <c:ext xmlns:c16="http://schemas.microsoft.com/office/drawing/2014/chart" uri="{C3380CC4-5D6E-409C-BE32-E72D297353CC}">
              <c16:uniqueId val="{00000007-62F6-44F6-BD69-B2F4EB7858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4.37</c:v>
                </c:pt>
                <c:pt idx="2">
                  <c:v>#N/A</c:v>
                </c:pt>
                <c:pt idx="3">
                  <c:v>3.85</c:v>
                </c:pt>
                <c:pt idx="4">
                  <c:v>#N/A</c:v>
                </c:pt>
                <c:pt idx="5">
                  <c:v>4.24</c:v>
                </c:pt>
                <c:pt idx="6">
                  <c:v>#N/A</c:v>
                </c:pt>
                <c:pt idx="7">
                  <c:v>4.41</c:v>
                </c:pt>
                <c:pt idx="8">
                  <c:v>#N/A</c:v>
                </c:pt>
                <c:pt idx="9">
                  <c:v>3.86</c:v>
                </c:pt>
              </c:numCache>
            </c:numRef>
          </c:val>
          <c:extLst>
            <c:ext xmlns:c16="http://schemas.microsoft.com/office/drawing/2014/chart" uri="{C3380CC4-5D6E-409C-BE32-E72D297353CC}">
              <c16:uniqueId val="{00000008-62F6-44F6-BD69-B2F4EB785802}"/>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6.77</c:v>
                </c:pt>
                <c:pt idx="2">
                  <c:v>#N/A</c:v>
                </c:pt>
                <c:pt idx="3">
                  <c:v>6.83</c:v>
                </c:pt>
                <c:pt idx="4">
                  <c:v>#N/A</c:v>
                </c:pt>
                <c:pt idx="5">
                  <c:v>6.46</c:v>
                </c:pt>
                <c:pt idx="6">
                  <c:v>#N/A</c:v>
                </c:pt>
                <c:pt idx="7">
                  <c:v>7.7</c:v>
                </c:pt>
                <c:pt idx="8">
                  <c:v>#N/A</c:v>
                </c:pt>
                <c:pt idx="9">
                  <c:v>8.51</c:v>
                </c:pt>
              </c:numCache>
            </c:numRef>
          </c:val>
          <c:extLst>
            <c:ext xmlns:c16="http://schemas.microsoft.com/office/drawing/2014/chart" uri="{C3380CC4-5D6E-409C-BE32-E72D297353CC}">
              <c16:uniqueId val="{00000009-62F6-44F6-BD69-B2F4EB7858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2636</c:v>
                </c:pt>
                <c:pt idx="5">
                  <c:v>2761</c:v>
                </c:pt>
                <c:pt idx="8">
                  <c:v>2720</c:v>
                </c:pt>
                <c:pt idx="11">
                  <c:v>2709</c:v>
                </c:pt>
                <c:pt idx="14">
                  <c:v>2561</c:v>
                </c:pt>
              </c:numCache>
            </c:numRef>
          </c:val>
          <c:extLst>
            <c:ext xmlns:c16="http://schemas.microsoft.com/office/drawing/2014/chart" uri="{C3380CC4-5D6E-409C-BE32-E72D297353CC}">
              <c16:uniqueId val="{00000000-CB07-47C5-A634-1F49E117DD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07-47C5-A634-1F49E117DD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07-47C5-A634-1F49E117DD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111</c:v>
                </c:pt>
                <c:pt idx="3">
                  <c:v>94</c:v>
                </c:pt>
                <c:pt idx="6">
                  <c:v>85</c:v>
                </c:pt>
                <c:pt idx="9">
                  <c:v>82</c:v>
                </c:pt>
                <c:pt idx="12">
                  <c:v>14</c:v>
                </c:pt>
              </c:numCache>
            </c:numRef>
          </c:val>
          <c:extLst>
            <c:ext xmlns:c16="http://schemas.microsoft.com/office/drawing/2014/chart" uri="{C3380CC4-5D6E-409C-BE32-E72D297353CC}">
              <c16:uniqueId val="{00000003-CB07-47C5-A634-1F49E117DD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571</c:v>
                </c:pt>
                <c:pt idx="3">
                  <c:v>568</c:v>
                </c:pt>
                <c:pt idx="6">
                  <c:v>573</c:v>
                </c:pt>
                <c:pt idx="9">
                  <c:v>582</c:v>
                </c:pt>
                <c:pt idx="12">
                  <c:v>586</c:v>
                </c:pt>
              </c:numCache>
            </c:numRef>
          </c:val>
          <c:extLst>
            <c:ext xmlns:c16="http://schemas.microsoft.com/office/drawing/2014/chart" uri="{C3380CC4-5D6E-409C-BE32-E72D297353CC}">
              <c16:uniqueId val="{00000004-CB07-47C5-A634-1F49E117DD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7-47C5-A634-1F49E117DD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07-47C5-A634-1F49E117DD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3338</c:v>
                </c:pt>
                <c:pt idx="3">
                  <c:v>3545</c:v>
                </c:pt>
                <c:pt idx="6">
                  <c:v>3616</c:v>
                </c:pt>
                <c:pt idx="9">
                  <c:v>3616</c:v>
                </c:pt>
                <c:pt idx="12">
                  <c:v>3445</c:v>
                </c:pt>
              </c:numCache>
            </c:numRef>
          </c:val>
          <c:extLst>
            <c:ext xmlns:c16="http://schemas.microsoft.com/office/drawing/2014/chart" uri="{C3380CC4-5D6E-409C-BE32-E72D297353CC}">
              <c16:uniqueId val="{00000007-CB07-47C5-A634-1F49E117DD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1384</c:v>
                </c:pt>
                <c:pt idx="2">
                  <c:v>#N/A</c:v>
                </c:pt>
                <c:pt idx="3">
                  <c:v>#N/A</c:v>
                </c:pt>
                <c:pt idx="4">
                  <c:v>1446</c:v>
                </c:pt>
                <c:pt idx="5">
                  <c:v>#N/A</c:v>
                </c:pt>
                <c:pt idx="6">
                  <c:v>#N/A</c:v>
                </c:pt>
                <c:pt idx="7">
                  <c:v>1554</c:v>
                </c:pt>
                <c:pt idx="8">
                  <c:v>#N/A</c:v>
                </c:pt>
                <c:pt idx="9">
                  <c:v>#N/A</c:v>
                </c:pt>
                <c:pt idx="10">
                  <c:v>1571</c:v>
                </c:pt>
                <c:pt idx="11">
                  <c:v>#N/A</c:v>
                </c:pt>
                <c:pt idx="12">
                  <c:v>#N/A</c:v>
                </c:pt>
                <c:pt idx="13">
                  <c:v>1484</c:v>
                </c:pt>
                <c:pt idx="14">
                  <c:v>#N/A</c:v>
                </c:pt>
              </c:numCache>
            </c:numRef>
          </c:val>
          <c:smooth val="0"/>
          <c:extLst>
            <c:ext xmlns:c16="http://schemas.microsoft.com/office/drawing/2014/chart" uri="{C3380CC4-5D6E-409C-BE32-E72D297353CC}">
              <c16:uniqueId val="{00000008-CB07-47C5-A634-1F49E117DD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28127</c:v>
                </c:pt>
                <c:pt idx="5">
                  <c:v>27190</c:v>
                </c:pt>
                <c:pt idx="8">
                  <c:v>26110</c:v>
                </c:pt>
                <c:pt idx="11">
                  <c:v>24536</c:v>
                </c:pt>
                <c:pt idx="14">
                  <c:v>22923</c:v>
                </c:pt>
              </c:numCache>
            </c:numRef>
          </c:val>
          <c:extLst>
            <c:ext xmlns:c16="http://schemas.microsoft.com/office/drawing/2014/chart" uri="{C3380CC4-5D6E-409C-BE32-E72D297353CC}">
              <c16:uniqueId val="{00000000-AC4B-4B7C-8F02-EE346CAEED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1396</c:v>
                </c:pt>
                <c:pt idx="5">
                  <c:v>1276</c:v>
                </c:pt>
                <c:pt idx="8">
                  <c:v>1160</c:v>
                </c:pt>
                <c:pt idx="11">
                  <c:v>1070</c:v>
                </c:pt>
                <c:pt idx="14">
                  <c:v>938</c:v>
                </c:pt>
              </c:numCache>
            </c:numRef>
          </c:val>
          <c:extLst>
            <c:ext xmlns:c16="http://schemas.microsoft.com/office/drawing/2014/chart" uri="{C3380CC4-5D6E-409C-BE32-E72D297353CC}">
              <c16:uniqueId val="{00000001-AC4B-4B7C-8F02-EE346CAEED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8359</c:v>
                </c:pt>
                <c:pt idx="5">
                  <c:v>8658</c:v>
                </c:pt>
                <c:pt idx="8">
                  <c:v>10541</c:v>
                </c:pt>
                <c:pt idx="11">
                  <c:v>11357</c:v>
                </c:pt>
                <c:pt idx="14">
                  <c:v>10780</c:v>
                </c:pt>
              </c:numCache>
            </c:numRef>
          </c:val>
          <c:extLst>
            <c:ext xmlns:c16="http://schemas.microsoft.com/office/drawing/2014/chart" uri="{C3380CC4-5D6E-409C-BE32-E72D297353CC}">
              <c16:uniqueId val="{00000002-AC4B-4B7C-8F02-EE346CAEED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4B-4B7C-8F02-EE346CAEED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4B-4B7C-8F02-EE346CAEED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AC4B-4B7C-8F02-EE346CAEED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4934</c:v>
                </c:pt>
                <c:pt idx="3">
                  <c:v>4735</c:v>
                </c:pt>
                <c:pt idx="6">
                  <c:v>4703</c:v>
                </c:pt>
                <c:pt idx="9">
                  <c:v>4640</c:v>
                </c:pt>
                <c:pt idx="12">
                  <c:v>4589</c:v>
                </c:pt>
              </c:numCache>
            </c:numRef>
          </c:val>
          <c:extLst>
            <c:ext xmlns:c16="http://schemas.microsoft.com/office/drawing/2014/chart" uri="{C3380CC4-5D6E-409C-BE32-E72D297353CC}">
              <c16:uniqueId val="{00000006-AC4B-4B7C-8F02-EE346CAEED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c:v>
                </c:pt>
                <c:pt idx="3">
                  <c:v>116</c:v>
                </c:pt>
                <c:pt idx="6">
                  <c:v>71</c:v>
                </c:pt>
                <c:pt idx="9">
                  <c:v>28</c:v>
                </c:pt>
                <c:pt idx="12">
                  <c:v>9</c:v>
                </c:pt>
              </c:numCache>
            </c:numRef>
          </c:val>
          <c:extLst>
            <c:ext xmlns:c16="http://schemas.microsoft.com/office/drawing/2014/chart" uri="{C3380CC4-5D6E-409C-BE32-E72D297353CC}">
              <c16:uniqueId val="{00000007-AC4B-4B7C-8F02-EE346CAEED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6973</c:v>
                </c:pt>
                <c:pt idx="3">
                  <c:v>6263</c:v>
                </c:pt>
                <c:pt idx="6">
                  <c:v>5751</c:v>
                </c:pt>
                <c:pt idx="9">
                  <c:v>5507</c:v>
                </c:pt>
                <c:pt idx="12">
                  <c:v>5634</c:v>
                </c:pt>
              </c:numCache>
            </c:numRef>
          </c:val>
          <c:extLst>
            <c:ext xmlns:c16="http://schemas.microsoft.com/office/drawing/2014/chart" uri="{C3380CC4-5D6E-409C-BE32-E72D297353CC}">
              <c16:uniqueId val="{00000008-AC4B-4B7C-8F02-EE346CAEED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4B-4B7C-8F02-EE346CAEED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35189</c:v>
                </c:pt>
                <c:pt idx="3">
                  <c:v>34067</c:v>
                </c:pt>
                <c:pt idx="6">
                  <c:v>33053</c:v>
                </c:pt>
                <c:pt idx="9">
                  <c:v>31012</c:v>
                </c:pt>
                <c:pt idx="12">
                  <c:v>29313</c:v>
                </c:pt>
              </c:numCache>
            </c:numRef>
          </c:val>
          <c:extLst>
            <c:ext xmlns:c16="http://schemas.microsoft.com/office/drawing/2014/chart" uri="{C3380CC4-5D6E-409C-BE32-E72D297353CC}">
              <c16:uniqueId val="{0000000A-AC4B-4B7C-8F02-EE346CAEED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9383</c:v>
                </c:pt>
                <c:pt idx="2">
                  <c:v>#N/A</c:v>
                </c:pt>
                <c:pt idx="3">
                  <c:v>#N/A</c:v>
                </c:pt>
                <c:pt idx="4">
                  <c:v>8058</c:v>
                </c:pt>
                <c:pt idx="5">
                  <c:v>#N/A</c:v>
                </c:pt>
                <c:pt idx="6">
                  <c:v>#N/A</c:v>
                </c:pt>
                <c:pt idx="7">
                  <c:v>5767</c:v>
                </c:pt>
                <c:pt idx="8">
                  <c:v>#N/A</c:v>
                </c:pt>
                <c:pt idx="9">
                  <c:v>#N/A</c:v>
                </c:pt>
                <c:pt idx="10">
                  <c:v>4223</c:v>
                </c:pt>
                <c:pt idx="11">
                  <c:v>#N/A</c:v>
                </c:pt>
                <c:pt idx="12">
                  <c:v>#N/A</c:v>
                </c:pt>
                <c:pt idx="13">
                  <c:v>4904</c:v>
                </c:pt>
                <c:pt idx="14">
                  <c:v>#N/A</c:v>
                </c:pt>
              </c:numCache>
            </c:numRef>
          </c:val>
          <c:smooth val="0"/>
          <c:extLst>
            <c:ext xmlns:c16="http://schemas.microsoft.com/office/drawing/2014/chart" uri="{C3380CC4-5D6E-409C-BE32-E72D297353CC}">
              <c16:uniqueId val="{0000000B-AC4B-4B7C-8F02-EE346CAEED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2900</c:v>
                </c:pt>
                <c:pt idx="1">
                  <c:v>3061</c:v>
                </c:pt>
                <c:pt idx="2">
                  <c:v>3132</c:v>
                </c:pt>
              </c:numCache>
            </c:numRef>
          </c:val>
          <c:extLst>
            <c:ext xmlns:c16="http://schemas.microsoft.com/office/drawing/2014/chart" uri="{C3380CC4-5D6E-409C-BE32-E72D297353CC}">
              <c16:uniqueId val="{00000000-74D1-4374-921B-9A2C9100C1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667</c:v>
                </c:pt>
                <c:pt idx="1">
                  <c:v>668</c:v>
                </c:pt>
                <c:pt idx="2">
                  <c:v>737</c:v>
                </c:pt>
              </c:numCache>
            </c:numRef>
          </c:val>
          <c:extLst>
            <c:ext xmlns:c16="http://schemas.microsoft.com/office/drawing/2014/chart" uri="{C3380CC4-5D6E-409C-BE32-E72D297353CC}">
              <c16:uniqueId val="{00000001-74D1-4374-921B-9A2C9100C1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6992</c:v>
                </c:pt>
                <c:pt idx="1">
                  <c:v>7560</c:v>
                </c:pt>
                <c:pt idx="2">
                  <c:v>6637</c:v>
                </c:pt>
              </c:numCache>
            </c:numRef>
          </c:val>
          <c:extLst>
            <c:ext xmlns:c16="http://schemas.microsoft.com/office/drawing/2014/chart" uri="{C3380CC4-5D6E-409C-BE32-E72D297353CC}">
              <c16:uniqueId val="{00000002-74D1-4374-921B-9A2C9100C1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固定資産税等の増に伴い基準財政収入額の増が基準財政需要額の増を上回り、財政力指数としては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未だ</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低い状況となって</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、市税の納付方法拡大や徴税対策の推進による自主財源の確保を図るとともに、</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選択と集中による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歳出の見直しや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地方債残高の圧縮等に努め、財政基盤の強化を図る。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人件費や公債費等に充当する一般財源の減により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は減少したものの、普通交付税や臨時財政対策債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の減により、経常一般財源等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も減となったことから、前年度比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公共施設マネジメントの推進や事務事業の見直しによる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と合わせて、使用料等の適正化、市税等の自主財源の確保により財政基盤の強化を図る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66294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75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160528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413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1356"/>
          <a:ext cx="889000" cy="6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89933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主な要因は、人事院勧告準拠に伴う給料の改定、学校給食の公会計化に伴う需用費の皆増や日向モデル生成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構築など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関連経費の増によるもの。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今後も、物価高騰等による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組織体制の最適化やデジタル化の推進により業務の効率化を図る。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43393</xdr:rowOff>
    </xdr:from>
    <xdr:to>
      <xdr:col>23</xdr:col>
      <xdr:colOff>133350</xdr:colOff>
      <xdr:row>83</xdr:row>
      <xdr:rowOff>97501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3743"/>
          <a:ext cx="838200" cy="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106363</xdr:rowOff>
    </xdr:from>
    <xdr:to>
      <xdr:col>19</xdr:col>
      <xdr:colOff>133350</xdr:colOff>
      <xdr:row>83</xdr:row>
      <xdr:rowOff>43393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5263"/>
          <a:ext cx="889000" cy="10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74028</xdr:rowOff>
    </xdr:from>
    <xdr:to>
      <xdr:col>15</xdr:col>
      <xdr:colOff>82550</xdr:colOff>
      <xdr:row>82</xdr:row>
      <xdr:rowOff>106363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292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168013</xdr:rowOff>
    </xdr:from>
    <xdr:to>
      <xdr:col>11</xdr:col>
      <xdr:colOff>31750</xdr:colOff>
      <xdr:row>82</xdr:row>
      <xdr:rowOff>74028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5463"/>
          <a:ext cx="8890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46701</xdr:rowOff>
    </xdr:from>
    <xdr:to>
      <xdr:col>23</xdr:col>
      <xdr:colOff>184150</xdr:colOff>
      <xdr:row>83</xdr:row>
      <xdr:rowOff>148301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18778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164043</xdr:rowOff>
    </xdr:from>
    <xdr:to>
      <xdr:col>19</xdr:col>
      <xdr:colOff>184150</xdr:colOff>
      <xdr:row>83</xdr:row>
      <xdr:rowOff>94193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78970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55563</xdr:rowOff>
    </xdr:from>
    <xdr:to>
      <xdr:col>15</xdr:col>
      <xdr:colOff>133350</xdr:colOff>
      <xdr:row>82</xdr:row>
      <xdr:rowOff>157163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141940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23228</xdr:rowOff>
    </xdr:from>
    <xdr:to>
      <xdr:col>11</xdr:col>
      <xdr:colOff>82550</xdr:colOff>
      <xdr:row>82</xdr:row>
      <xdr:rowOff>124828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109605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117213</xdr:rowOff>
    </xdr:from>
    <xdr:to>
      <xdr:col>7</xdr:col>
      <xdr:colOff>31750</xdr:colOff>
      <xdr:row>82</xdr:row>
      <xdr:rowOff>47363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年度から実施していた「職員給与１％カット」が令和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月末で終了したことに伴い、前年度と比較して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ラスパイレス指数において、給与カットは一時的な数値改善に留まるため、今後も引き続き、給与適正化に向けた取組を進めていく。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人口減少が加速する一方、国スポ・障スポ大会開催に向けた体制の構築や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推進体制の強化等の対応のため、職員数は前年度と比較して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今後も引き続き、多様化・複雑化する行政ニーズに対応しながら、行財政改革大綱に基づく適正な定員管理に努める。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5186</xdr:rowOff>
    </xdr:from>
    <xdr:to>
      <xdr:col>81</xdr:col>
      <xdr:colOff>44450</xdr:colOff>
      <xdr:row>64</xdr:row>
      <xdr:rowOff>33338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798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142452</xdr:rowOff>
    </xdr:from>
    <xdr:to>
      <xdr:col>77</xdr:col>
      <xdr:colOff>44450</xdr:colOff>
      <xdr:row>64</xdr:row>
      <xdr:rowOff>5186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4380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63</xdr:row>
      <xdr:rowOff>142452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257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57996</xdr:rowOff>
    </xdr:from>
    <xdr:to>
      <xdr:col>68</xdr:col>
      <xdr:colOff>152400</xdr:colOff>
      <xdr:row>63</xdr:row>
      <xdr:rowOff>124354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934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153988</xdr:rowOff>
    </xdr:from>
    <xdr:to>
      <xdr:col>81</xdr:col>
      <xdr:colOff>95250</xdr:colOff>
      <xdr:row>64</xdr:row>
      <xdr:rowOff>84138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126065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125836</xdr:rowOff>
    </xdr:from>
    <xdr:to>
      <xdr:col>77</xdr:col>
      <xdr:colOff>95250</xdr:colOff>
      <xdr:row>64</xdr:row>
      <xdr:rowOff>55986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40763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91652</xdr:rowOff>
    </xdr:from>
    <xdr:to>
      <xdr:col>73</xdr:col>
      <xdr:colOff>44450</xdr:colOff>
      <xdr:row>64</xdr:row>
      <xdr:rowOff>21802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73554</xdr:rowOff>
    </xdr:from>
    <xdr:to>
      <xdr:col>68</xdr:col>
      <xdr:colOff>203200</xdr:colOff>
      <xdr:row>64</xdr:row>
      <xdr:rowOff>3704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159931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7196</xdr:rowOff>
    </xdr:from>
    <xdr:to>
      <xdr:col>64</xdr:col>
      <xdr:colOff>152400</xdr:colOff>
      <xdr:row>63</xdr:row>
      <xdr:rowOff>108796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93573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が、類似団体と比較して依然として高い状況である。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が見込まれることから、事業の選択と集中や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計画的な地方債の発行、有利な地方債の活用により健全な財政運営に努める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131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92964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842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102616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行財政改革大綱に基づく元金償還額以内の地方債発行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取組により、地方債残高が減少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基金取崩しや基準財政需要算入見込額も減となり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.4ポイント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類似団体と比較すると依然として高い状況であり、今後も公共施設の更新・改修等の増加が見込まれることから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引き続き計画的な地方債の発行などに取り組み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90775</xdr:rowOff>
    </xdr:from>
    <xdr:to>
      <xdr:col>81</xdr:col>
      <xdr:colOff>44450</xdr:colOff>
      <xdr:row>15</xdr:row>
      <xdr:rowOff>141333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6252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90775</xdr:rowOff>
    </xdr:from>
    <xdr:to>
      <xdr:col>77</xdr:col>
      <xdr:colOff>44450</xdr:colOff>
      <xdr:row>16</xdr:row>
      <xdr:rowOff>38826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62525"/>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17</xdr:row>
      <xdr:rowOff>81099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8202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81099</xdr:rowOff>
    </xdr:from>
    <xdr:to>
      <xdr:col>68</xdr:col>
      <xdr:colOff>152400</xdr:colOff>
      <xdr:row>18</xdr:row>
      <xdr:rowOff>52131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9574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39975</xdr:rowOff>
    </xdr:from>
    <xdr:to>
      <xdr:col>77</xdr:col>
      <xdr:colOff>95250</xdr:colOff>
      <xdr:row>15</xdr:row>
      <xdr:rowOff>141575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126352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9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30299</xdr:rowOff>
    </xdr:from>
    <xdr:to>
      <xdr:col>68</xdr:col>
      <xdr:colOff>203200</xdr:colOff>
      <xdr:row>17</xdr:row>
      <xdr:rowOff>131899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116676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1331</xdr:rowOff>
    </xdr:from>
    <xdr:to>
      <xdr:col>64</xdr:col>
      <xdr:colOff>152400</xdr:colOff>
      <xdr:row>18</xdr:row>
      <xdr:rowOff>102931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人事院勧告準拠に伴う職員給与等の増改定などの増要因があったものの、定年延長に伴い退職手当が減となったことや退職手当基金繰入金の増により前年度比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今後も、行財政改革大綱に基づきデジタル化の推進や組織体制の最適化等の取組により業務効率化等を図り、人件費の抑制に努める。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91077</xdr:rowOff>
    </xdr:from>
    <xdr:to>
      <xdr:col>24</xdr:col>
      <xdr:colOff>25400</xdr:colOff>
      <xdr:row>36</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63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156392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502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50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1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各種システムやネットワーク改修経費の増などにより前年度比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類似団体平均と比較して下回っているものの、物価高騰やシステム標準化関連経費等の増も見込まれることから、引き続き事務事業の見直しや必要経費の精査により経費縮減に努める。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障がい福祉サービス給付費や施設型給付費の増により前年度比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今後も、子ども子育て関連経費など制度拡充に伴う扶助費の増が見込まれることから、審査の適正化や単独事業の精査等による扶助費の適正化に努める。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343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34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61</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48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53522</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511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投資及び出資金・貸付金や繰出金の増により前年度比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今後も、後期高齢者医療に係る繰出金の増や公共施設の維持補修費の増などが見込まれることから、引き続き経費削減に努める。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88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日向東臼杵広域連合への負担金の減などにより前年度比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類似団体平均と比較して下回っているものの、引き続き行財政改革大綱に基づき市単独補助金をはじめとする補助金の見直し等に努める。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65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既発債の償還が進んだことにより昨年度比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年度をピークに減少傾向と見込むが、今後、公共施設の更新・改修の増加等が見込まれ、事業の選択と集中を図り、公債費の抑制に努める。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68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635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人件費や補助費等の減により分子となる経常経費充当一般財源は減少したものの、分母となる経常一般財源の総額も減少し、公債費以外の全体として前年度比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今後も行財政改革大綱に基づく経費削減や自主財源の確保等に努め、持続可能な財政基盤の強化を図る。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74</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485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104140</xdr:rowOff>
    </xdr:from>
    <xdr:to>
      <xdr:col>78</xdr:col>
      <xdr:colOff>69850</xdr:colOff>
      <xdr:row>73</xdr:row>
      <xdr:rowOff>132715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9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104140</xdr:rowOff>
    </xdr:from>
    <xdr:to>
      <xdr:col>73</xdr:col>
      <xdr:colOff>180975</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999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75</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53340</xdr:rowOff>
    </xdr:from>
    <xdr:to>
      <xdr:col>74</xdr:col>
      <xdr:colOff>31750</xdr:colOff>
      <xdr:row>73</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108521</xdr:rowOff>
    </xdr:from>
    <xdr:to>
      <xdr:col>29</xdr:col>
      <xdr:colOff>127000</xdr:colOff>
      <xdr:row>15</xdr:row>
      <xdr:rowOff>147726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7896"/>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147726</xdr:rowOff>
    </xdr:from>
    <xdr:to>
      <xdr:col>26</xdr:col>
      <xdr:colOff>50800</xdr:colOff>
      <xdr:row>16</xdr:row>
      <xdr:rowOff>8566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101"/>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8566</xdr:rowOff>
    </xdr:from>
    <xdr:to>
      <xdr:col>22</xdr:col>
      <xdr:colOff>114300</xdr:colOff>
      <xdr:row>16</xdr:row>
      <xdr:rowOff>59658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9391"/>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59658</xdr:rowOff>
    </xdr:from>
    <xdr:to>
      <xdr:col>18</xdr:col>
      <xdr:colOff>177800</xdr:colOff>
      <xdr:row>16</xdr:row>
      <xdr:rowOff>77527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0483"/>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57721</xdr:rowOff>
    </xdr:from>
    <xdr:to>
      <xdr:col>29</xdr:col>
      <xdr:colOff>177800</xdr:colOff>
      <xdr:row>15</xdr:row>
      <xdr:rowOff>159321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96926</xdr:rowOff>
    </xdr:from>
    <xdr:to>
      <xdr:col>26</xdr:col>
      <xdr:colOff>101600</xdr:colOff>
      <xdr:row>16</xdr:row>
      <xdr:rowOff>27076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37253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129216</xdr:rowOff>
    </xdr:from>
    <xdr:to>
      <xdr:col>22</xdr:col>
      <xdr:colOff>165100</xdr:colOff>
      <xdr:row>16</xdr:row>
      <xdr:rowOff>59366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8858</xdr:rowOff>
    </xdr:from>
    <xdr:to>
      <xdr:col>19</xdr:col>
      <xdr:colOff>38100</xdr:colOff>
      <xdr:row>16</xdr:row>
      <xdr:rowOff>110458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95235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26727</xdr:rowOff>
    </xdr:from>
    <xdr:to>
      <xdr:col>15</xdr:col>
      <xdr:colOff>101600</xdr:colOff>
      <xdr:row>16</xdr:row>
      <xdr:rowOff>128327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138504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152440</xdr:rowOff>
    </xdr:from>
    <xdr:to>
      <xdr:col>29</xdr:col>
      <xdr:colOff>127000</xdr:colOff>
      <xdr:row>34</xdr:row>
      <xdr:rowOff>190747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19890"/>
          <a:ext cx="6477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152440</xdr:rowOff>
    </xdr:from>
    <xdr:to>
      <xdr:col>26</xdr:col>
      <xdr:colOff>50800</xdr:colOff>
      <xdr:row>34</xdr:row>
      <xdr:rowOff>170107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19890"/>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170107</xdr:rowOff>
    </xdr:from>
    <xdr:to>
      <xdr:col>22</xdr:col>
      <xdr:colOff>114300</xdr:colOff>
      <xdr:row>34</xdr:row>
      <xdr:rowOff>237773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7557"/>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237773</xdr:rowOff>
    </xdr:from>
    <xdr:to>
      <xdr:col>18</xdr:col>
      <xdr:colOff>177800</xdr:colOff>
      <xdr:row>34</xdr:row>
      <xdr:rowOff>279803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05223"/>
          <a:ext cx="6985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139947</xdr:rowOff>
    </xdr:from>
    <xdr:to>
      <xdr:col>29</xdr:col>
      <xdr:colOff>177800</xdr:colOff>
      <xdr:row>34</xdr:row>
      <xdr:rowOff>241546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739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327924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101640</xdr:rowOff>
    </xdr:from>
    <xdr:to>
      <xdr:col>26</xdr:col>
      <xdr:colOff>101600</xdr:colOff>
      <xdr:row>34</xdr:row>
      <xdr:rowOff>203240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6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213417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3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119307</xdr:rowOff>
    </xdr:from>
    <xdr:to>
      <xdr:col>22</xdr:col>
      <xdr:colOff>165100</xdr:colOff>
      <xdr:row>34</xdr:row>
      <xdr:rowOff>220907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231084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186973</xdr:rowOff>
    </xdr:from>
    <xdr:to>
      <xdr:col>19</xdr:col>
      <xdr:colOff>38100</xdr:colOff>
      <xdr:row>34</xdr:row>
      <xdr:rowOff>288573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298750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229003</xdr:rowOff>
    </xdr:from>
    <xdr:to>
      <xdr:col>15</xdr:col>
      <xdr:colOff>101600</xdr:colOff>
      <xdr:row>34</xdr:row>
      <xdr:rowOff>330603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9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340780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150654</xdr:rowOff>
    </xdr:from>
    <xdr:to>
      <xdr:col>24</xdr:col>
      <xdr:colOff>63500</xdr:colOff>
      <xdr:row>34</xdr:row>
      <xdr:rowOff>12960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8504"/>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12960</xdr:rowOff>
    </xdr:from>
    <xdr:to>
      <xdr:col>19</xdr:col>
      <xdr:colOff>177800</xdr:colOff>
      <xdr:row>34</xdr:row>
      <xdr:rowOff>64643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2260"/>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64643</xdr:rowOff>
    </xdr:from>
    <xdr:to>
      <xdr:col>15</xdr:col>
      <xdr:colOff>50800</xdr:colOff>
      <xdr:row>34</xdr:row>
      <xdr:rowOff>68206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394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68206</xdr:rowOff>
    </xdr:from>
    <xdr:to>
      <xdr:col>10</xdr:col>
      <xdr:colOff>114300</xdr:colOff>
      <xdr:row>34</xdr:row>
      <xdr:rowOff>130404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7506"/>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99854</xdr:rowOff>
    </xdr:from>
    <xdr:to>
      <xdr:col>24</xdr:col>
      <xdr:colOff>114300</xdr:colOff>
      <xdr:row>34</xdr:row>
      <xdr:rowOff>30004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133610</xdr:rowOff>
    </xdr:from>
    <xdr:to>
      <xdr:col>20</xdr:col>
      <xdr:colOff>38100</xdr:colOff>
      <xdr:row>34</xdr:row>
      <xdr:rowOff>63760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80287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13843</xdr:rowOff>
    </xdr:from>
    <xdr:to>
      <xdr:col>15</xdr:col>
      <xdr:colOff>101600</xdr:colOff>
      <xdr:row>34</xdr:row>
      <xdr:rowOff>115443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131970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17406</xdr:rowOff>
    </xdr:from>
    <xdr:to>
      <xdr:col>10</xdr:col>
      <xdr:colOff>165100</xdr:colOff>
      <xdr:row>34</xdr:row>
      <xdr:rowOff>119006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79604</xdr:rowOff>
    </xdr:from>
    <xdr:to>
      <xdr:col>6</xdr:col>
      <xdr:colOff>38100</xdr:colOff>
      <xdr:row>35</xdr:row>
      <xdr:rowOff>9754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75267</xdr:rowOff>
    </xdr:from>
    <xdr:to>
      <xdr:col>24</xdr:col>
      <xdr:colOff>63500</xdr:colOff>
      <xdr:row>56</xdr:row>
      <xdr:rowOff>114913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6467"/>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114913</xdr:rowOff>
    </xdr:from>
    <xdr:to>
      <xdr:col>19</xdr:col>
      <xdr:colOff>177800</xdr:colOff>
      <xdr:row>57</xdr:row>
      <xdr:rowOff>66189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6113"/>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66189</xdr:rowOff>
    </xdr:from>
    <xdr:to>
      <xdr:col>15</xdr:col>
      <xdr:colOff>50800</xdr:colOff>
      <xdr:row>57</xdr:row>
      <xdr:rowOff>85816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8839"/>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85816</xdr:rowOff>
    </xdr:from>
    <xdr:to>
      <xdr:col>10</xdr:col>
      <xdr:colOff>114300</xdr:colOff>
      <xdr:row>57</xdr:row>
      <xdr:rowOff>163311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846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24467</xdr:rowOff>
    </xdr:from>
    <xdr:to>
      <xdr:col>24</xdr:col>
      <xdr:colOff>114300</xdr:colOff>
      <xdr:row>56</xdr:row>
      <xdr:rowOff>126067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64113</xdr:rowOff>
    </xdr:from>
    <xdr:to>
      <xdr:col>20</xdr:col>
      <xdr:colOff>38100</xdr:colOff>
      <xdr:row>56</xdr:row>
      <xdr:rowOff>165713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15389</xdr:rowOff>
    </xdr:from>
    <xdr:to>
      <xdr:col>15</xdr:col>
      <xdr:colOff>101600</xdr:colOff>
      <xdr:row>57</xdr:row>
      <xdr:rowOff>116989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35016</xdr:rowOff>
    </xdr:from>
    <xdr:to>
      <xdr:col>10</xdr:col>
      <xdr:colOff>165100</xdr:colOff>
      <xdr:row>57</xdr:row>
      <xdr:rowOff>136616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112511</xdr:rowOff>
    </xdr:from>
    <xdr:to>
      <xdr:col>6</xdr:col>
      <xdr:colOff>38100</xdr:colOff>
      <xdr:row>58</xdr:row>
      <xdr:rowOff>42661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170926</xdr:rowOff>
    </xdr:from>
    <xdr:to>
      <xdr:col>24</xdr:col>
      <xdr:colOff>63500</xdr:colOff>
      <xdr:row>78</xdr:row>
      <xdr:rowOff>45242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2576"/>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45242</xdr:rowOff>
    </xdr:from>
    <xdr:to>
      <xdr:col>19</xdr:col>
      <xdr:colOff>177800</xdr:colOff>
      <xdr:row>78</xdr:row>
      <xdr:rowOff>69428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8342"/>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44876</xdr:rowOff>
    </xdr:from>
    <xdr:to>
      <xdr:col>15</xdr:col>
      <xdr:colOff>50800</xdr:colOff>
      <xdr:row>78</xdr:row>
      <xdr:rowOff>69428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79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24349</xdr:rowOff>
    </xdr:from>
    <xdr:to>
      <xdr:col>10</xdr:col>
      <xdr:colOff>114300</xdr:colOff>
      <xdr:row>78</xdr:row>
      <xdr:rowOff>44876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7449"/>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120126</xdr:rowOff>
    </xdr:from>
    <xdr:to>
      <xdr:col>24</xdr:col>
      <xdr:colOff>114300</xdr:colOff>
      <xdr:row>78</xdr:row>
      <xdr:rowOff>50276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165892</xdr:rowOff>
    </xdr:from>
    <xdr:to>
      <xdr:col>20</xdr:col>
      <xdr:colOff>38100</xdr:colOff>
      <xdr:row>78</xdr:row>
      <xdr:rowOff>96042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87169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18628</xdr:rowOff>
    </xdr:from>
    <xdr:to>
      <xdr:col>15</xdr:col>
      <xdr:colOff>101600</xdr:colOff>
      <xdr:row>78</xdr:row>
      <xdr:rowOff>120228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111355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165526</xdr:rowOff>
    </xdr:from>
    <xdr:to>
      <xdr:col>10</xdr:col>
      <xdr:colOff>165100</xdr:colOff>
      <xdr:row>78</xdr:row>
      <xdr:rowOff>95676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144999</xdr:rowOff>
    </xdr:from>
    <xdr:to>
      <xdr:col>6</xdr:col>
      <xdr:colOff>38100</xdr:colOff>
      <xdr:row>78</xdr:row>
      <xdr:rowOff>75149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66276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70506</xdr:rowOff>
    </xdr:from>
    <xdr:to>
      <xdr:col>24</xdr:col>
      <xdr:colOff>63500</xdr:colOff>
      <xdr:row>92</xdr:row>
      <xdr:rowOff>28142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672456"/>
          <a:ext cx="838200" cy="1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2298</xdr:rowOff>
    </xdr:from>
    <xdr:to>
      <xdr:col>19</xdr:col>
      <xdr:colOff>177800</xdr:colOff>
      <xdr:row>92</xdr:row>
      <xdr:rowOff>28142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04248"/>
          <a:ext cx="889000" cy="19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2298</xdr:rowOff>
    </xdr:from>
    <xdr:to>
      <xdr:col>15</xdr:col>
      <xdr:colOff>50800</xdr:colOff>
      <xdr:row>93</xdr:row>
      <xdr:rowOff>10083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04248"/>
          <a:ext cx="889000" cy="3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10083</xdr:rowOff>
    </xdr:from>
    <xdr:to>
      <xdr:col>10</xdr:col>
      <xdr:colOff>114300</xdr:colOff>
      <xdr:row>93</xdr:row>
      <xdr:rowOff>83336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954933"/>
          <a:ext cx="8890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19706</xdr:rowOff>
    </xdr:from>
    <xdr:to>
      <xdr:col>24</xdr:col>
      <xdr:colOff>114300</xdr:colOff>
      <xdr:row>91</xdr:row>
      <xdr:rowOff>121306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106083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148792</xdr:rowOff>
    </xdr:from>
    <xdr:to>
      <xdr:col>20</xdr:col>
      <xdr:colOff>38100</xdr:colOff>
      <xdr:row>92</xdr:row>
      <xdr:rowOff>78942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95469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122948</xdr:rowOff>
    </xdr:from>
    <xdr:to>
      <xdr:col>15</xdr:col>
      <xdr:colOff>101600</xdr:colOff>
      <xdr:row>91</xdr:row>
      <xdr:rowOff>53098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69625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130733</xdr:rowOff>
    </xdr:from>
    <xdr:to>
      <xdr:col>10</xdr:col>
      <xdr:colOff>165100</xdr:colOff>
      <xdr:row>93</xdr:row>
      <xdr:rowOff>60883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77410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32536</xdr:rowOff>
    </xdr:from>
    <xdr:to>
      <xdr:col>6</xdr:col>
      <xdr:colOff>38100</xdr:colOff>
      <xdr:row>93</xdr:row>
      <xdr:rowOff>134136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150663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169680</xdr:rowOff>
    </xdr:from>
    <xdr:to>
      <xdr:col>55</xdr:col>
      <xdr:colOff>0</xdr:colOff>
      <xdr:row>38</xdr:row>
      <xdr:rowOff>40792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13330"/>
          <a:ext cx="8382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57480</xdr:rowOff>
    </xdr:from>
    <xdr:to>
      <xdr:col>50</xdr:col>
      <xdr:colOff>114300</xdr:colOff>
      <xdr:row>38</xdr:row>
      <xdr:rowOff>40792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01130"/>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26706</xdr:rowOff>
    </xdr:from>
    <xdr:to>
      <xdr:col>45</xdr:col>
      <xdr:colOff>177800</xdr:colOff>
      <xdr:row>37</xdr:row>
      <xdr:rowOff>57480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41656"/>
          <a:ext cx="889000" cy="10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26706</xdr:rowOff>
    </xdr:from>
    <xdr:to>
      <xdr:col>41</xdr:col>
      <xdr:colOff>50800</xdr:colOff>
      <xdr:row>38</xdr:row>
      <xdr:rowOff>164813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41656"/>
          <a:ext cx="889000" cy="13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118879</xdr:rowOff>
    </xdr:from>
    <xdr:to>
      <xdr:col>55</xdr:col>
      <xdr:colOff>50800</xdr:colOff>
      <xdr:row>38</xdr:row>
      <xdr:rowOff>49030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25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97306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161442</xdr:rowOff>
    </xdr:from>
    <xdr:to>
      <xdr:col>50</xdr:col>
      <xdr:colOff>165100</xdr:colOff>
      <xdr:row>38</xdr:row>
      <xdr:rowOff>91592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82719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6680</xdr:rowOff>
    </xdr:from>
    <xdr:to>
      <xdr:col>46</xdr:col>
      <xdr:colOff>38100</xdr:colOff>
      <xdr:row>37</xdr:row>
      <xdr:rowOff>108280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124807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147356</xdr:rowOff>
    </xdr:from>
    <xdr:to>
      <xdr:col>41</xdr:col>
      <xdr:colOff>101600</xdr:colOff>
      <xdr:row>31</xdr:row>
      <xdr:rowOff>77506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94033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6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114013</xdr:rowOff>
    </xdr:from>
    <xdr:to>
      <xdr:col>36</xdr:col>
      <xdr:colOff>165100</xdr:colOff>
      <xdr:row>39</xdr:row>
      <xdr:rowOff>44163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35290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13764</xdr:rowOff>
    </xdr:from>
    <xdr:to>
      <xdr:col>55</xdr:col>
      <xdr:colOff>0</xdr:colOff>
      <xdr:row>56</xdr:row>
      <xdr:rowOff>24964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14964"/>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163626</xdr:rowOff>
    </xdr:from>
    <xdr:to>
      <xdr:col>50</xdr:col>
      <xdr:colOff>114300</xdr:colOff>
      <xdr:row>56</xdr:row>
      <xdr:rowOff>13764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9337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29080</xdr:rowOff>
    </xdr:from>
    <xdr:to>
      <xdr:col>45</xdr:col>
      <xdr:colOff>177800</xdr:colOff>
      <xdr:row>55</xdr:row>
      <xdr:rowOff>163626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58830"/>
          <a:ext cx="889000" cy="1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165575</xdr:rowOff>
    </xdr:from>
    <xdr:to>
      <xdr:col>41</xdr:col>
      <xdr:colOff>50800</xdr:colOff>
      <xdr:row>55</xdr:row>
      <xdr:rowOff>29080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423875"/>
          <a:ext cx="889000" cy="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145614</xdr:rowOff>
    </xdr:from>
    <xdr:to>
      <xdr:col>55</xdr:col>
      <xdr:colOff>50800</xdr:colOff>
      <xdr:row>56</xdr:row>
      <xdr:rowOff>75764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168491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134414</xdr:rowOff>
    </xdr:from>
    <xdr:to>
      <xdr:col>50</xdr:col>
      <xdr:colOff>165100</xdr:colOff>
      <xdr:row>56</xdr:row>
      <xdr:rowOff>64564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81091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112826</xdr:rowOff>
    </xdr:from>
    <xdr:to>
      <xdr:col>46</xdr:col>
      <xdr:colOff>38100</xdr:colOff>
      <xdr:row>56</xdr:row>
      <xdr:rowOff>42976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59503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149730</xdr:rowOff>
    </xdr:from>
    <xdr:to>
      <xdr:col>41</xdr:col>
      <xdr:colOff>101600</xdr:colOff>
      <xdr:row>55</xdr:row>
      <xdr:rowOff>79880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96407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114775</xdr:rowOff>
    </xdr:from>
    <xdr:to>
      <xdr:col>36</xdr:col>
      <xdr:colOff>165100</xdr:colOff>
      <xdr:row>55</xdr:row>
      <xdr:rowOff>44925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61452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36697</xdr:rowOff>
    </xdr:from>
    <xdr:to>
      <xdr:col>55</xdr:col>
      <xdr:colOff>0</xdr:colOff>
      <xdr:row>79</xdr:row>
      <xdr:rowOff>7626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09797"/>
          <a:ext cx="8382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33992</xdr:rowOff>
    </xdr:from>
    <xdr:to>
      <xdr:col>50</xdr:col>
      <xdr:colOff>114300</xdr:colOff>
      <xdr:row>78</xdr:row>
      <xdr:rowOff>36697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0709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22524</xdr:rowOff>
    </xdr:from>
    <xdr:to>
      <xdr:col>45</xdr:col>
      <xdr:colOff>177800</xdr:colOff>
      <xdr:row>78</xdr:row>
      <xdr:rowOff>33992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95624"/>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101639</xdr:rowOff>
    </xdr:from>
    <xdr:to>
      <xdr:col>41</xdr:col>
      <xdr:colOff>50800</xdr:colOff>
      <xdr:row>78</xdr:row>
      <xdr:rowOff>22524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303289"/>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128276</xdr:rowOff>
    </xdr:from>
    <xdr:to>
      <xdr:col>55</xdr:col>
      <xdr:colOff>50800</xdr:colOff>
      <xdr:row>79</xdr:row>
      <xdr:rowOff>58426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43203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1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157347</xdr:rowOff>
    </xdr:from>
    <xdr:to>
      <xdr:col>50</xdr:col>
      <xdr:colOff>165100</xdr:colOff>
      <xdr:row>78</xdr:row>
      <xdr:rowOff>87497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78624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154642</xdr:rowOff>
    </xdr:from>
    <xdr:to>
      <xdr:col>46</xdr:col>
      <xdr:colOff>38100</xdr:colOff>
      <xdr:row>78</xdr:row>
      <xdr:rowOff>84792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75919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143174</xdr:rowOff>
    </xdr:from>
    <xdr:to>
      <xdr:col>41</xdr:col>
      <xdr:colOff>101600</xdr:colOff>
      <xdr:row>78</xdr:row>
      <xdr:rowOff>73324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64451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50839</xdr:rowOff>
    </xdr:from>
    <xdr:to>
      <xdr:col>36</xdr:col>
      <xdr:colOff>165100</xdr:colOff>
      <xdr:row>77</xdr:row>
      <xdr:rowOff>152439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143566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102566</xdr:rowOff>
    </xdr:from>
    <xdr:to>
      <xdr:col>55</xdr:col>
      <xdr:colOff>0</xdr:colOff>
      <xdr:row>98</xdr:row>
      <xdr:rowOff>12382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61766"/>
          <a:ext cx="8382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21653</xdr:rowOff>
    </xdr:from>
    <xdr:to>
      <xdr:col>50</xdr:col>
      <xdr:colOff>114300</xdr:colOff>
      <xdr:row>98</xdr:row>
      <xdr:rowOff>12382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52303"/>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21653</xdr:rowOff>
    </xdr:from>
    <xdr:to>
      <xdr:col>45</xdr:col>
      <xdr:colOff>177800</xdr:colOff>
      <xdr:row>97</xdr:row>
      <xdr:rowOff>81038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52303"/>
          <a:ext cx="8890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147129</xdr:rowOff>
    </xdr:from>
    <xdr:to>
      <xdr:col>41</xdr:col>
      <xdr:colOff>50800</xdr:colOff>
      <xdr:row>97</xdr:row>
      <xdr:rowOff>81038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06329"/>
          <a:ext cx="889000" cy="1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51766</xdr:rowOff>
    </xdr:from>
    <xdr:to>
      <xdr:col>55</xdr:col>
      <xdr:colOff>50800</xdr:colOff>
      <xdr:row>96</xdr:row>
      <xdr:rowOff>153366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74643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133032</xdr:rowOff>
    </xdr:from>
    <xdr:to>
      <xdr:col>50</xdr:col>
      <xdr:colOff>165100</xdr:colOff>
      <xdr:row>98</xdr:row>
      <xdr:rowOff>63182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54309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142303</xdr:rowOff>
    </xdr:from>
    <xdr:to>
      <xdr:col>46</xdr:col>
      <xdr:colOff>38100</xdr:colOff>
      <xdr:row>97</xdr:row>
      <xdr:rowOff>72453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30238</xdr:rowOff>
    </xdr:from>
    <xdr:to>
      <xdr:col>41</xdr:col>
      <xdr:colOff>101600</xdr:colOff>
      <xdr:row>97</xdr:row>
      <xdr:rowOff>131838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122965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96329</xdr:rowOff>
    </xdr:from>
    <xdr:to>
      <xdr:col>36</xdr:col>
      <xdr:colOff>165100</xdr:colOff>
      <xdr:row>97</xdr:row>
      <xdr:rowOff>26479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17606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16256</xdr:rowOff>
    </xdr:from>
    <xdr:to>
      <xdr:col>85</xdr:col>
      <xdr:colOff>127000</xdr:colOff>
      <xdr:row>38</xdr:row>
      <xdr:rowOff>70137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3135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xdr:rowOff>
    </xdr:from>
    <xdr:to>
      <xdr:col>81</xdr:col>
      <xdr:colOff>50800</xdr:colOff>
      <xdr:row>38</xdr:row>
      <xdr:rowOff>120978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31356"/>
          <a:ext cx="889000" cy="1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120978</xdr:rowOff>
    </xdr:from>
    <xdr:to>
      <xdr:col>76</xdr:col>
      <xdr:colOff>114300</xdr:colOff>
      <xdr:row>38</xdr:row>
      <xdr:rowOff>123378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607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83373</xdr:rowOff>
    </xdr:from>
    <xdr:to>
      <xdr:col>71</xdr:col>
      <xdr:colOff>177800</xdr:colOff>
      <xdr:row>38</xdr:row>
      <xdr:rowOff>123378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98473"/>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19337</xdr:rowOff>
    </xdr:from>
    <xdr:to>
      <xdr:col>85</xdr:col>
      <xdr:colOff>177800</xdr:colOff>
      <xdr:row>38</xdr:row>
      <xdr:rowOff>120937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150164</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136906</xdr:rowOff>
    </xdr:from>
    <xdr:to>
      <xdr:col>81</xdr:col>
      <xdr:colOff>101600</xdr:colOff>
      <xdr:row>38</xdr:row>
      <xdr:rowOff>67056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83583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70178</xdr:rowOff>
    </xdr:from>
    <xdr:to>
      <xdr:col>76</xdr:col>
      <xdr:colOff>165100</xdr:colOff>
      <xdr:row>39</xdr:row>
      <xdr:rowOff>328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162905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72578</xdr:rowOff>
    </xdr:from>
    <xdr:to>
      <xdr:col>72</xdr:col>
      <xdr:colOff>38100</xdr:colOff>
      <xdr:row>39</xdr:row>
      <xdr:rowOff>2728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165305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32573</xdr:rowOff>
    </xdr:from>
    <xdr:to>
      <xdr:col>67</xdr:col>
      <xdr:colOff>101600</xdr:colOff>
      <xdr:row>38</xdr:row>
      <xdr:rowOff>134173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125300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133381</xdr:rowOff>
    </xdr:from>
    <xdr:to>
      <xdr:col>85</xdr:col>
      <xdr:colOff>127000</xdr:colOff>
      <xdr:row>73</xdr:row>
      <xdr:rowOff>169026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649231"/>
          <a:ext cx="8382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133381</xdr:rowOff>
    </xdr:from>
    <xdr:to>
      <xdr:col>81</xdr:col>
      <xdr:colOff>50800</xdr:colOff>
      <xdr:row>73</xdr:row>
      <xdr:rowOff>142868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4923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142868</xdr:rowOff>
    </xdr:from>
    <xdr:to>
      <xdr:col>76</xdr:col>
      <xdr:colOff>114300</xdr:colOff>
      <xdr:row>74</xdr:row>
      <xdr:rowOff>483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658718"/>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483</xdr:rowOff>
    </xdr:from>
    <xdr:to>
      <xdr:col>71</xdr:col>
      <xdr:colOff>177800</xdr:colOff>
      <xdr:row>74</xdr:row>
      <xdr:rowOff>66793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87783"/>
          <a:ext cx="889000" cy="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118226</xdr:rowOff>
    </xdr:from>
    <xdr:to>
      <xdr:col>85</xdr:col>
      <xdr:colOff>177800</xdr:colOff>
      <xdr:row>74</xdr:row>
      <xdr:rowOff>48376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141103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82581</xdr:rowOff>
    </xdr:from>
    <xdr:to>
      <xdr:col>81</xdr:col>
      <xdr:colOff>101600</xdr:colOff>
      <xdr:row>74</xdr:row>
      <xdr:rowOff>12731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29258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92068</xdr:rowOff>
    </xdr:from>
    <xdr:to>
      <xdr:col>76</xdr:col>
      <xdr:colOff>165100</xdr:colOff>
      <xdr:row>74</xdr:row>
      <xdr:rowOff>22218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38745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121133</xdr:rowOff>
    </xdr:from>
    <xdr:to>
      <xdr:col>72</xdr:col>
      <xdr:colOff>38100</xdr:colOff>
      <xdr:row>74</xdr:row>
      <xdr:rowOff>51283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67810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15993</xdr:rowOff>
    </xdr:from>
    <xdr:to>
      <xdr:col>67</xdr:col>
      <xdr:colOff>101600</xdr:colOff>
      <xdr:row>74</xdr:row>
      <xdr:rowOff>117593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134120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147572</xdr:rowOff>
    </xdr:from>
    <xdr:to>
      <xdr:col>85</xdr:col>
      <xdr:colOff>127000</xdr:colOff>
      <xdr:row>98</xdr:row>
      <xdr:rowOff>48817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78222"/>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39308</xdr:rowOff>
    </xdr:from>
    <xdr:to>
      <xdr:col>81</xdr:col>
      <xdr:colOff>50800</xdr:colOff>
      <xdr:row>97</xdr:row>
      <xdr:rowOff>147572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69958"/>
          <a:ext cx="889000" cy="1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39308</xdr:rowOff>
    </xdr:from>
    <xdr:to>
      <xdr:col>76</xdr:col>
      <xdr:colOff>114300</xdr:colOff>
      <xdr:row>98</xdr:row>
      <xdr:rowOff>30493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69958"/>
          <a:ext cx="889000" cy="1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30493</xdr:rowOff>
    </xdr:from>
    <xdr:to>
      <xdr:col>71</xdr:col>
      <xdr:colOff>177800</xdr:colOff>
      <xdr:row>98</xdr:row>
      <xdr:rowOff>32641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259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169467</xdr:rowOff>
    </xdr:from>
    <xdr:to>
      <xdr:col>85</xdr:col>
      <xdr:colOff>177800</xdr:colOff>
      <xdr:row>98</xdr:row>
      <xdr:rowOff>99617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84394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96772</xdr:rowOff>
    </xdr:from>
    <xdr:to>
      <xdr:col>81</xdr:col>
      <xdr:colOff>101600</xdr:colOff>
      <xdr:row>98</xdr:row>
      <xdr:rowOff>26922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18049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2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159958</xdr:rowOff>
    </xdr:from>
    <xdr:to>
      <xdr:col>76</xdr:col>
      <xdr:colOff>165100</xdr:colOff>
      <xdr:row>97</xdr:row>
      <xdr:rowOff>90108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151143</xdr:rowOff>
    </xdr:from>
    <xdr:to>
      <xdr:col>72</xdr:col>
      <xdr:colOff>38100</xdr:colOff>
      <xdr:row>98</xdr:row>
      <xdr:rowOff>81293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72420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153291</xdr:rowOff>
    </xdr:from>
    <xdr:to>
      <xdr:col>67</xdr:col>
      <xdr:colOff>101600</xdr:colOff>
      <xdr:row>98</xdr:row>
      <xdr:rowOff>83441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74568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53792</xdr:rowOff>
    </xdr:from>
    <xdr:to>
      <xdr:col>116</xdr:col>
      <xdr:colOff>63500</xdr:colOff>
      <xdr:row>38</xdr:row>
      <xdr:rowOff>57267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6889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51643</xdr:rowOff>
    </xdr:from>
    <xdr:to>
      <xdr:col>111</xdr:col>
      <xdr:colOff>177800</xdr:colOff>
      <xdr:row>38</xdr:row>
      <xdr:rowOff>53792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6674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49769</xdr:rowOff>
    </xdr:from>
    <xdr:to>
      <xdr:col>107</xdr:col>
      <xdr:colOff>50800</xdr:colOff>
      <xdr:row>38</xdr:row>
      <xdr:rowOff>51643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6486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48123</xdr:rowOff>
    </xdr:from>
    <xdr:to>
      <xdr:col>102</xdr:col>
      <xdr:colOff>114300</xdr:colOff>
      <xdr:row>38</xdr:row>
      <xdr:rowOff>49769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6322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6467</xdr:rowOff>
    </xdr:from>
    <xdr:to>
      <xdr:col>116</xdr:col>
      <xdr:colOff>114300</xdr:colOff>
      <xdr:row>38</xdr:row>
      <xdr:rowOff>108067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92844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2992</xdr:rowOff>
    </xdr:from>
    <xdr:to>
      <xdr:col>112</xdr:col>
      <xdr:colOff>38100</xdr:colOff>
      <xdr:row>38</xdr:row>
      <xdr:rowOff>104592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95719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xdr:rowOff>
    </xdr:from>
    <xdr:to>
      <xdr:col>107</xdr:col>
      <xdr:colOff>101600</xdr:colOff>
      <xdr:row>38</xdr:row>
      <xdr:rowOff>102443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93570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170419</xdr:rowOff>
    </xdr:from>
    <xdr:to>
      <xdr:col>102</xdr:col>
      <xdr:colOff>165100</xdr:colOff>
      <xdr:row>38</xdr:row>
      <xdr:rowOff>100569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91696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168773</xdr:rowOff>
    </xdr:from>
    <xdr:to>
      <xdr:col>98</xdr:col>
      <xdr:colOff>38100</xdr:colOff>
      <xdr:row>38</xdr:row>
      <xdr:rowOff>98923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90050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0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132347</xdr:rowOff>
    </xdr:from>
    <xdr:to>
      <xdr:col>116</xdr:col>
      <xdr:colOff>63500</xdr:colOff>
      <xdr:row>57</xdr:row>
      <xdr:rowOff>135775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04997"/>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132347</xdr:rowOff>
    </xdr:from>
    <xdr:to>
      <xdr:col>111</xdr:col>
      <xdr:colOff>177800</xdr:colOff>
      <xdr:row>57</xdr:row>
      <xdr:rowOff>134747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0499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84760</xdr:rowOff>
    </xdr:from>
    <xdr:to>
      <xdr:col>107</xdr:col>
      <xdr:colOff>50800</xdr:colOff>
      <xdr:row>57</xdr:row>
      <xdr:rowOff>134747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57410"/>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141681</xdr:rowOff>
    </xdr:from>
    <xdr:to>
      <xdr:col>102</xdr:col>
      <xdr:colOff>114300</xdr:colOff>
      <xdr:row>57</xdr:row>
      <xdr:rowOff>84760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399981"/>
          <a:ext cx="889000" cy="4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84975</xdr:rowOff>
    </xdr:from>
    <xdr:to>
      <xdr:col>116</xdr:col>
      <xdr:colOff>114300</xdr:colOff>
      <xdr:row>58</xdr:row>
      <xdr:rowOff>15125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107852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81547</xdr:rowOff>
    </xdr:from>
    <xdr:to>
      <xdr:col>112</xdr:col>
      <xdr:colOff>38100</xdr:colOff>
      <xdr:row>58</xdr:row>
      <xdr:rowOff>11697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28224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83947</xdr:rowOff>
    </xdr:from>
    <xdr:to>
      <xdr:col>107</xdr:col>
      <xdr:colOff>101600</xdr:colOff>
      <xdr:row>58</xdr:row>
      <xdr:rowOff>14097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30624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33960</xdr:rowOff>
    </xdr:from>
    <xdr:to>
      <xdr:col>102</xdr:col>
      <xdr:colOff>165100</xdr:colOff>
      <xdr:row>57</xdr:row>
      <xdr:rowOff>135560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152087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90881</xdr:rowOff>
    </xdr:from>
    <xdr:to>
      <xdr:col>98</xdr:col>
      <xdr:colOff>38100</xdr:colOff>
      <xdr:row>55</xdr:row>
      <xdr:rowOff>21031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37558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64650</xdr:rowOff>
    </xdr:from>
    <xdr:to>
      <xdr:col>116</xdr:col>
      <xdr:colOff>63500</xdr:colOff>
      <xdr:row>75</xdr:row>
      <xdr:rowOff>124635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23400"/>
          <a:ext cx="8382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124635</xdr:rowOff>
    </xdr:from>
    <xdr:to>
      <xdr:col>111</xdr:col>
      <xdr:colOff>177800</xdr:colOff>
      <xdr:row>75</xdr:row>
      <xdr:rowOff>128178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8338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128178</xdr:rowOff>
    </xdr:from>
    <xdr:to>
      <xdr:col>107</xdr:col>
      <xdr:colOff>50800</xdr:colOff>
      <xdr:row>76</xdr:row>
      <xdr:rowOff>12050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86928"/>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12050</xdr:rowOff>
    </xdr:from>
    <xdr:to>
      <xdr:col>102</xdr:col>
      <xdr:colOff>114300</xdr:colOff>
      <xdr:row>76</xdr:row>
      <xdr:rowOff>29012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42250"/>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13850</xdr:rowOff>
    </xdr:from>
    <xdr:to>
      <xdr:col>116</xdr:col>
      <xdr:colOff>114300</xdr:colOff>
      <xdr:row>75</xdr:row>
      <xdr:rowOff>115450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36727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73835</xdr:rowOff>
    </xdr:from>
    <xdr:to>
      <xdr:col>112</xdr:col>
      <xdr:colOff>38100</xdr:colOff>
      <xdr:row>76</xdr:row>
      <xdr:rowOff>3984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32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77378</xdr:rowOff>
    </xdr:from>
    <xdr:to>
      <xdr:col>107</xdr:col>
      <xdr:colOff>101600</xdr:colOff>
      <xdr:row>76</xdr:row>
      <xdr:rowOff>7528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24055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132700</xdr:rowOff>
    </xdr:from>
    <xdr:to>
      <xdr:col>102</xdr:col>
      <xdr:colOff>165100</xdr:colOff>
      <xdr:row>76</xdr:row>
      <xdr:rowOff>62849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9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79377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149662</xdr:rowOff>
    </xdr:from>
    <xdr:to>
      <xdr:col>98</xdr:col>
      <xdr:colOff>38100</xdr:colOff>
      <xdr:row>76</xdr:row>
      <xdr:rowOff>79812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70939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人当たりの職員数が多いことなどにより類似団体と比較して高い水準で推移する中、人事院勧告準拠に伴う職員給与等の改定などにより、前年度比</a:t>
          </a:r>
          <a:r>
            <a:rPr kumimoji="1" lang="en-US" altLang="ja-JP" sz="1300">
              <a:latin typeface="ＭＳ Ｐゴシック" panose="020B0600070205080204" pitchFamily="50" charset="-128"/>
              <a:ea typeface="ＭＳ Ｐゴシック" panose="020B0600070205080204" pitchFamily="50" charset="-128"/>
            </a:rPr>
            <a:t>1,772</a:t>
          </a:r>
          <a:r>
            <a:rPr kumimoji="1" lang="ja-JP" altLang="en-US" sz="1300">
              <a:latin typeface="ＭＳ Ｐゴシック" panose="020B0600070205080204" pitchFamily="50" charset="-128"/>
              <a:ea typeface="ＭＳ Ｐゴシック" panose="020B0600070205080204" pitchFamily="50" charset="-128"/>
            </a:rPr>
            <a:t>円の増となった。また、扶助費についても、類似団体より高い水準で推移するとともに、前年度に引き続き地方創生臨時交付金等を活用した給付金事業の実施による増のほか、障害福祉サービス給付費や施設型給付費の増により前年度比</a:t>
          </a:r>
          <a:r>
            <a:rPr kumimoji="1" lang="en-US" altLang="ja-JP" sz="1300">
              <a:latin typeface="ＭＳ Ｐゴシック" panose="020B0600070205080204" pitchFamily="50" charset="-128"/>
              <a:ea typeface="ＭＳ Ｐゴシック" panose="020B0600070205080204" pitchFamily="50" charset="-128"/>
            </a:rPr>
            <a:t>9,035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物件費については、これまで類似団体と同水準程度で推移していたが、学校給食の公会計化や各種システム及びネットワーク改修など</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推進関連経費の増により前年度比</a:t>
          </a:r>
          <a:r>
            <a:rPr kumimoji="1" lang="en-US" altLang="ja-JP" sz="1300">
              <a:latin typeface="ＭＳ Ｐゴシック" panose="020B0600070205080204" pitchFamily="50" charset="-128"/>
              <a:ea typeface="ＭＳ Ｐゴシック" panose="020B0600070205080204" pitchFamily="50" charset="-128"/>
            </a:rPr>
            <a:t>3,642</a:t>
          </a:r>
          <a:r>
            <a:rPr kumimoji="1" lang="ja-JP" altLang="en-US" sz="1300">
              <a:latin typeface="ＭＳ Ｐゴシック" panose="020B0600070205080204" pitchFamily="50" charset="-128"/>
              <a:ea typeface="ＭＳ Ｐゴシック" panose="020B0600070205080204" pitchFamily="50" charset="-128"/>
            </a:rPr>
            <a:t>円の増となり、類似団体を上回る結果となった。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普通建設事業費（うち更新整備）については、類似団体と同程度の水準であるものの、お倉ヶ浜総合公園野球場の改修や日向市総合体育館の更新整備により前年度比</a:t>
          </a:r>
          <a:r>
            <a:rPr kumimoji="1" lang="en-US" altLang="ja-JP" sz="1300">
              <a:latin typeface="ＭＳ Ｐゴシック" panose="020B0600070205080204" pitchFamily="50" charset="-128"/>
              <a:ea typeface="ＭＳ Ｐゴシック" panose="020B0600070205080204" pitchFamily="50" charset="-128"/>
            </a:rPr>
            <a:t>19,899</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一方で、公債費については、類似団体と比較して依然高い水準であるものの、既発債の償還がピークを越えたことや元金償還額以内の地方債発行に取り組んできたことにより前年度比</a:t>
          </a:r>
          <a:r>
            <a:rPr kumimoji="1" lang="en-US" altLang="ja-JP" sz="1300">
              <a:latin typeface="ＭＳ Ｐゴシック" panose="020B0600070205080204" pitchFamily="50" charset="-128"/>
              <a:ea typeface="ＭＳ Ｐゴシック" panose="020B0600070205080204" pitchFamily="50" charset="-128"/>
            </a:rPr>
            <a:t>2,183</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人件費・扶助費・公債費の義務的経費については、財政の硬直化の要因となることから、類似団体との比較・分析を行いながら、行財政改革大綱に基づく各種取組の推進に努める。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58,687
58,226
336.89
34,566,893
33,255,827
644,438
16,467,653
29,313,041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141986</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1286"/>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161646</xdr:rowOff>
    </xdr:from>
    <xdr:to>
      <xdr:col>19</xdr:col>
      <xdr:colOff>177800</xdr:colOff>
      <xdr:row>35</xdr:row>
      <xdr:rowOff>30886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909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20371</xdr:rowOff>
    </xdr:from>
    <xdr:to>
      <xdr:col>15</xdr:col>
      <xdr:colOff>50800</xdr:colOff>
      <xdr:row>35</xdr:row>
      <xdr:rowOff>30886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112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120498</xdr:rowOff>
    </xdr:from>
    <xdr:to>
      <xdr:col>10</xdr:col>
      <xdr:colOff>114300</xdr:colOff>
      <xdr:row>35</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9798"/>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91186</xdr:rowOff>
    </xdr:from>
    <xdr:to>
      <xdr:col>24</xdr:col>
      <xdr:colOff>114300</xdr:colOff>
      <xdr:row>35</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110846</xdr:rowOff>
    </xdr:from>
    <xdr:to>
      <xdr:col>20</xdr:col>
      <xdr:colOff>38100</xdr:colOff>
      <xdr:row>35</xdr:row>
      <xdr:rowOff>40996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57523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151536</xdr:rowOff>
    </xdr:from>
    <xdr:to>
      <xdr:col>15</xdr:col>
      <xdr:colOff>101600</xdr:colOff>
      <xdr:row>35</xdr:row>
      <xdr:rowOff>81686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98213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141021</xdr:rowOff>
    </xdr:from>
    <xdr:to>
      <xdr:col>10</xdr:col>
      <xdr:colOff>165100</xdr:colOff>
      <xdr:row>35</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87698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69698</xdr:rowOff>
    </xdr:from>
    <xdr:to>
      <xdr:col>6</xdr:col>
      <xdr:colOff>38100</xdr:colOff>
      <xdr:row>34</xdr:row>
      <xdr:rowOff>171298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162967</xdr:rowOff>
    </xdr:from>
    <xdr:to>
      <xdr:col>24</xdr:col>
      <xdr:colOff>63500</xdr:colOff>
      <xdr:row>57</xdr:row>
      <xdr:rowOff>8740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4167"/>
          <a:ext cx="8382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162967</xdr:rowOff>
    </xdr:from>
    <xdr:to>
      <xdr:col>19</xdr:col>
      <xdr:colOff>177800</xdr:colOff>
      <xdr:row>56</xdr:row>
      <xdr:rowOff>163643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64167"/>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94990</xdr:rowOff>
    </xdr:from>
    <xdr:to>
      <xdr:col>15</xdr:col>
      <xdr:colOff>50800</xdr:colOff>
      <xdr:row>56</xdr:row>
      <xdr:rowOff>163643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53290"/>
          <a:ext cx="889000" cy="4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94990</xdr:rowOff>
    </xdr:from>
    <xdr:to>
      <xdr:col>10</xdr:col>
      <xdr:colOff>114300</xdr:colOff>
      <xdr:row>57</xdr:row>
      <xdr:rowOff>39962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53290"/>
          <a:ext cx="889000" cy="4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129390</xdr:rowOff>
    </xdr:from>
    <xdr:to>
      <xdr:col>24</xdr:col>
      <xdr:colOff>114300</xdr:colOff>
      <xdr:row>57</xdr:row>
      <xdr:rowOff>59540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112167</xdr:rowOff>
    </xdr:from>
    <xdr:to>
      <xdr:col>20</xdr:col>
      <xdr:colOff>38100</xdr:colOff>
      <xdr:row>57</xdr:row>
      <xdr:rowOff>42317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33444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112843</xdr:rowOff>
    </xdr:from>
    <xdr:to>
      <xdr:col>15</xdr:col>
      <xdr:colOff>101600</xdr:colOff>
      <xdr:row>57</xdr:row>
      <xdr:rowOff>42993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34120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44190</xdr:rowOff>
    </xdr:from>
    <xdr:to>
      <xdr:col>10</xdr:col>
      <xdr:colOff>165100</xdr:colOff>
      <xdr:row>54</xdr:row>
      <xdr:rowOff>145790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136917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9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160612</xdr:rowOff>
    </xdr:from>
    <xdr:to>
      <xdr:col>6</xdr:col>
      <xdr:colOff>38100</xdr:colOff>
      <xdr:row>57</xdr:row>
      <xdr:rowOff>90762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81889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50448</xdr:rowOff>
    </xdr:from>
    <xdr:to>
      <xdr:col>24</xdr:col>
      <xdr:colOff>63500</xdr:colOff>
      <xdr:row>73</xdr:row>
      <xdr:rowOff>93294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66298"/>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41903</xdr:rowOff>
    </xdr:from>
    <xdr:to>
      <xdr:col>19</xdr:col>
      <xdr:colOff>177800</xdr:colOff>
      <xdr:row>73</xdr:row>
      <xdr:rowOff>93294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57753"/>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41903</xdr:rowOff>
    </xdr:from>
    <xdr:to>
      <xdr:col>15</xdr:col>
      <xdr:colOff>50800</xdr:colOff>
      <xdr:row>74</xdr:row>
      <xdr:rowOff>94622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57753"/>
          <a:ext cx="889000" cy="2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94622</xdr:rowOff>
    </xdr:from>
    <xdr:to>
      <xdr:col>10</xdr:col>
      <xdr:colOff>114300</xdr:colOff>
      <xdr:row>75</xdr:row>
      <xdr:rowOff>43503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81922"/>
          <a:ext cx="889000" cy="1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171098</xdr:rowOff>
    </xdr:from>
    <xdr:to>
      <xdr:col>24</xdr:col>
      <xdr:colOff>114300</xdr:colOff>
      <xdr:row>73</xdr:row>
      <xdr:rowOff>101248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22525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42494</xdr:rowOff>
    </xdr:from>
    <xdr:to>
      <xdr:col>20</xdr:col>
      <xdr:colOff>38100</xdr:colOff>
      <xdr:row>73</xdr:row>
      <xdr:rowOff>144094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3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162553</xdr:rowOff>
    </xdr:from>
    <xdr:to>
      <xdr:col>15</xdr:col>
      <xdr:colOff>101600</xdr:colOff>
      <xdr:row>73</xdr:row>
      <xdr:rowOff>92703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109230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8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43822</xdr:rowOff>
    </xdr:from>
    <xdr:to>
      <xdr:col>10</xdr:col>
      <xdr:colOff>165100</xdr:colOff>
      <xdr:row>74</xdr:row>
      <xdr:rowOff>145422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0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164153</xdr:rowOff>
    </xdr:from>
    <xdr:to>
      <xdr:col>6</xdr:col>
      <xdr:colOff>38100</xdr:colOff>
      <xdr:row>75</xdr:row>
      <xdr:rowOff>94303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11988</xdr:rowOff>
    </xdr:from>
    <xdr:to>
      <xdr:col>24</xdr:col>
      <xdr:colOff>63500</xdr:colOff>
      <xdr:row>97</xdr:row>
      <xdr:rowOff>30848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263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11988</xdr:rowOff>
    </xdr:from>
    <xdr:to>
      <xdr:col>19</xdr:col>
      <xdr:colOff>177800</xdr:colOff>
      <xdr:row>97</xdr:row>
      <xdr:rowOff>59956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2638"/>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59956</xdr:rowOff>
    </xdr:from>
    <xdr:to>
      <xdr:col>15</xdr:col>
      <xdr:colOff>50800</xdr:colOff>
      <xdr:row>97</xdr:row>
      <xdr:rowOff>139605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606"/>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139605</xdr:rowOff>
    </xdr:from>
    <xdr:to>
      <xdr:col>10</xdr:col>
      <xdr:colOff>114300</xdr:colOff>
      <xdr:row>98</xdr:row>
      <xdr:rowOff>1512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0255"/>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151498</xdr:rowOff>
    </xdr:from>
    <xdr:to>
      <xdr:col>24</xdr:col>
      <xdr:colOff>114300</xdr:colOff>
      <xdr:row>97</xdr:row>
      <xdr:rowOff>81648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129925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132638</xdr:rowOff>
    </xdr:from>
    <xdr:to>
      <xdr:col>20</xdr:col>
      <xdr:colOff>38100</xdr:colOff>
      <xdr:row>97</xdr:row>
      <xdr:rowOff>62788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53915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9156</xdr:rowOff>
    </xdr:from>
    <xdr:to>
      <xdr:col>15</xdr:col>
      <xdr:colOff>101600</xdr:colOff>
      <xdr:row>97</xdr:row>
      <xdr:rowOff>110756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101883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88805</xdr:rowOff>
    </xdr:from>
    <xdr:to>
      <xdr:col>10</xdr:col>
      <xdr:colOff>165100</xdr:colOff>
      <xdr:row>98</xdr:row>
      <xdr:rowOff>18955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122162</xdr:rowOff>
    </xdr:from>
    <xdr:to>
      <xdr:col>6</xdr:col>
      <xdr:colOff>38100</xdr:colOff>
      <xdr:row>98</xdr:row>
      <xdr:rowOff>52312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116932</xdr:rowOff>
    </xdr:from>
    <xdr:to>
      <xdr:col>55</xdr:col>
      <xdr:colOff>0</xdr:colOff>
      <xdr:row>38</xdr:row>
      <xdr:rowOff>125618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203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123332</xdr:rowOff>
    </xdr:from>
    <xdr:to>
      <xdr:col>50</xdr:col>
      <xdr:colOff>114300</xdr:colOff>
      <xdr:row>38</xdr:row>
      <xdr:rowOff>125618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84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123332</xdr:rowOff>
    </xdr:from>
    <xdr:to>
      <xdr:col>45</xdr:col>
      <xdr:colOff>177800</xdr:colOff>
      <xdr:row>38</xdr:row>
      <xdr:rowOff>123332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8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123332</xdr:rowOff>
    </xdr:from>
    <xdr:to>
      <xdr:col>41</xdr:col>
      <xdr:colOff>50800</xdr:colOff>
      <xdr:row>38</xdr:row>
      <xdr:rowOff>124155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3843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66132</xdr:rowOff>
    </xdr:from>
    <xdr:to>
      <xdr:col>55</xdr:col>
      <xdr:colOff>50800</xdr:colOff>
      <xdr:row>38</xdr:row>
      <xdr:rowOff>167732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74818</xdr:rowOff>
    </xdr:from>
    <xdr:to>
      <xdr:col>50</xdr:col>
      <xdr:colOff>165100</xdr:colOff>
      <xdr:row>39</xdr:row>
      <xdr:rowOff>4968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72532</xdr:rowOff>
    </xdr:from>
    <xdr:to>
      <xdr:col>46</xdr:col>
      <xdr:colOff>38100</xdr:colOff>
      <xdr:row>39</xdr:row>
      <xdr:rowOff>2682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72532</xdr:rowOff>
    </xdr:from>
    <xdr:to>
      <xdr:col>41</xdr:col>
      <xdr:colOff>101600</xdr:colOff>
      <xdr:row>39</xdr:row>
      <xdr:rowOff>2682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165259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73355</xdr:rowOff>
    </xdr:from>
    <xdr:to>
      <xdr:col>36</xdr:col>
      <xdr:colOff>165100</xdr:colOff>
      <xdr:row>39</xdr:row>
      <xdr:rowOff>3505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166082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37947</xdr:rowOff>
    </xdr:from>
    <xdr:to>
      <xdr:col>55</xdr:col>
      <xdr:colOff>0</xdr:colOff>
      <xdr:row>57</xdr:row>
      <xdr:rowOff>92011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10597"/>
          <a:ext cx="8382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37947</xdr:rowOff>
    </xdr:from>
    <xdr:to>
      <xdr:col>50</xdr:col>
      <xdr:colOff>114300</xdr:colOff>
      <xdr:row>58</xdr:row>
      <xdr:rowOff>13170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10597"/>
          <a:ext cx="889000" cy="1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100812</xdr:rowOff>
    </xdr:from>
    <xdr:to>
      <xdr:col>45</xdr:col>
      <xdr:colOff>177800</xdr:colOff>
      <xdr:row>58</xdr:row>
      <xdr:rowOff>13170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73462"/>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100812</xdr:rowOff>
    </xdr:from>
    <xdr:to>
      <xdr:col>41</xdr:col>
      <xdr:colOff>50800</xdr:colOff>
      <xdr:row>57</xdr:row>
      <xdr:rowOff>146291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73462"/>
          <a:ext cx="8890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41211</xdr:rowOff>
    </xdr:from>
    <xdr:to>
      <xdr:col>55</xdr:col>
      <xdr:colOff>50800</xdr:colOff>
      <xdr:row>57</xdr:row>
      <xdr:rowOff>142811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64088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158597</xdr:rowOff>
    </xdr:from>
    <xdr:to>
      <xdr:col>50</xdr:col>
      <xdr:colOff>165100</xdr:colOff>
      <xdr:row>57</xdr:row>
      <xdr:rowOff>88747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105274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133820</xdr:rowOff>
    </xdr:from>
    <xdr:to>
      <xdr:col>46</xdr:col>
      <xdr:colOff>38100</xdr:colOff>
      <xdr:row>58</xdr:row>
      <xdr:rowOff>63970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80497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50012</xdr:rowOff>
    </xdr:from>
    <xdr:to>
      <xdr:col>41</xdr:col>
      <xdr:colOff>101600</xdr:colOff>
      <xdr:row>57</xdr:row>
      <xdr:rowOff>151612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168139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95491</xdr:rowOff>
    </xdr:from>
    <xdr:to>
      <xdr:col>36</xdr:col>
      <xdr:colOff>165100</xdr:colOff>
      <xdr:row>58</xdr:row>
      <xdr:rowOff>25641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42168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93332</xdr:rowOff>
    </xdr:from>
    <xdr:to>
      <xdr:col>55</xdr:col>
      <xdr:colOff>0</xdr:colOff>
      <xdr:row>76</xdr:row>
      <xdr:rowOff>114212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23532"/>
          <a:ext cx="8382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39001</xdr:rowOff>
    </xdr:from>
    <xdr:to>
      <xdr:col>50</xdr:col>
      <xdr:colOff>114300</xdr:colOff>
      <xdr:row>76</xdr:row>
      <xdr:rowOff>93332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26301"/>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39001</xdr:rowOff>
    </xdr:from>
    <xdr:to>
      <xdr:col>45</xdr:col>
      <xdr:colOff>177800</xdr:colOff>
      <xdr:row>74</xdr:row>
      <xdr:rowOff>131490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26301"/>
          <a:ext cx="889000" cy="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131490</xdr:rowOff>
    </xdr:from>
    <xdr:to>
      <xdr:col>41</xdr:col>
      <xdr:colOff>50800</xdr:colOff>
      <xdr:row>77</xdr:row>
      <xdr:rowOff>15780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18790"/>
          <a:ext cx="889000" cy="3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63412</xdr:rowOff>
    </xdr:from>
    <xdr:to>
      <xdr:col>55</xdr:col>
      <xdr:colOff>50800</xdr:colOff>
      <xdr:row>76</xdr:row>
      <xdr:rowOff>165012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86288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42532</xdr:rowOff>
    </xdr:from>
    <xdr:to>
      <xdr:col>50</xdr:col>
      <xdr:colOff>165100</xdr:colOff>
      <xdr:row>76</xdr:row>
      <xdr:rowOff>144132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160659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159651</xdr:rowOff>
    </xdr:from>
    <xdr:to>
      <xdr:col>46</xdr:col>
      <xdr:colOff>38100</xdr:colOff>
      <xdr:row>74</xdr:row>
      <xdr:rowOff>89801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106328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80690</xdr:rowOff>
    </xdr:from>
    <xdr:to>
      <xdr:col>41</xdr:col>
      <xdr:colOff>101600</xdr:colOff>
      <xdr:row>75</xdr:row>
      <xdr:rowOff>10840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27367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136430</xdr:rowOff>
    </xdr:from>
    <xdr:to>
      <xdr:col>36</xdr:col>
      <xdr:colOff>165100</xdr:colOff>
      <xdr:row>77</xdr:row>
      <xdr:rowOff>66580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83107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53713</xdr:rowOff>
    </xdr:from>
    <xdr:to>
      <xdr:col>55</xdr:col>
      <xdr:colOff>0</xdr:colOff>
      <xdr:row>96</xdr:row>
      <xdr:rowOff>62466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41463"/>
          <a:ext cx="838200" cy="1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134099</xdr:rowOff>
    </xdr:from>
    <xdr:to>
      <xdr:col>50</xdr:col>
      <xdr:colOff>114300</xdr:colOff>
      <xdr:row>96</xdr:row>
      <xdr:rowOff>62466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21849"/>
          <a:ext cx="889000" cy="9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71382</xdr:rowOff>
    </xdr:from>
    <xdr:to>
      <xdr:col>45</xdr:col>
      <xdr:colOff>177800</xdr:colOff>
      <xdr:row>95</xdr:row>
      <xdr:rowOff>134099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59132"/>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26037</xdr:rowOff>
    </xdr:from>
    <xdr:to>
      <xdr:col>41</xdr:col>
      <xdr:colOff>50800</xdr:colOff>
      <xdr:row>95</xdr:row>
      <xdr:rowOff>71382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13787"/>
          <a:ext cx="8890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2913</xdr:rowOff>
    </xdr:from>
    <xdr:to>
      <xdr:col>55</xdr:col>
      <xdr:colOff>50800</xdr:colOff>
      <xdr:row>95</xdr:row>
      <xdr:rowOff>104513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25790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11666</xdr:rowOff>
    </xdr:from>
    <xdr:to>
      <xdr:col>50</xdr:col>
      <xdr:colOff>165100</xdr:colOff>
      <xdr:row>96</xdr:row>
      <xdr:rowOff>113266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83299</xdr:rowOff>
    </xdr:from>
    <xdr:to>
      <xdr:col>46</xdr:col>
      <xdr:colOff>38100</xdr:colOff>
      <xdr:row>96</xdr:row>
      <xdr:rowOff>13449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29976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20582</xdr:rowOff>
    </xdr:from>
    <xdr:to>
      <xdr:col>41</xdr:col>
      <xdr:colOff>101600</xdr:colOff>
      <xdr:row>95</xdr:row>
      <xdr:rowOff>122182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138709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146687</xdr:rowOff>
    </xdr:from>
    <xdr:to>
      <xdr:col>36</xdr:col>
      <xdr:colOff>165100</xdr:colOff>
      <xdr:row>95</xdr:row>
      <xdr:rowOff>76837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93364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71897</xdr:rowOff>
    </xdr:from>
    <xdr:to>
      <xdr:col>85</xdr:col>
      <xdr:colOff>127000</xdr:colOff>
      <xdr:row>36</xdr:row>
      <xdr:rowOff>123012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44097"/>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71897</xdr:rowOff>
    </xdr:from>
    <xdr:to>
      <xdr:col>81</xdr:col>
      <xdr:colOff>50800</xdr:colOff>
      <xdr:row>37</xdr:row>
      <xdr:rowOff>22702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44097"/>
          <a:ext cx="889000" cy="1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19776</xdr:rowOff>
    </xdr:from>
    <xdr:to>
      <xdr:col>76</xdr:col>
      <xdr:colOff>114300</xdr:colOff>
      <xdr:row>37</xdr:row>
      <xdr:rowOff>22702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6342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52329</xdr:rowOff>
    </xdr:from>
    <xdr:to>
      <xdr:col>71</xdr:col>
      <xdr:colOff>177800</xdr:colOff>
      <xdr:row>37</xdr:row>
      <xdr:rowOff>19776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881629"/>
          <a:ext cx="889000" cy="4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72212</xdr:rowOff>
    </xdr:from>
    <xdr:to>
      <xdr:col>85</xdr:col>
      <xdr:colOff>177800</xdr:colOff>
      <xdr:row>37</xdr:row>
      <xdr:rowOff>2362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95089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21097</xdr:rowOff>
    </xdr:from>
    <xdr:to>
      <xdr:col>81</xdr:col>
      <xdr:colOff>101600</xdr:colOff>
      <xdr:row>36</xdr:row>
      <xdr:rowOff>122697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139224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143352</xdr:rowOff>
    </xdr:from>
    <xdr:to>
      <xdr:col>76</xdr:col>
      <xdr:colOff>165100</xdr:colOff>
      <xdr:row>37</xdr:row>
      <xdr:rowOff>73502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140426</xdr:rowOff>
    </xdr:from>
    <xdr:to>
      <xdr:col>72</xdr:col>
      <xdr:colOff>38100</xdr:colOff>
      <xdr:row>37</xdr:row>
      <xdr:rowOff>70576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61703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1529</xdr:rowOff>
    </xdr:from>
    <xdr:to>
      <xdr:col>67</xdr:col>
      <xdr:colOff>101600</xdr:colOff>
      <xdr:row>34</xdr:row>
      <xdr:rowOff>103129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119656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156959</xdr:rowOff>
    </xdr:from>
    <xdr:to>
      <xdr:col>85</xdr:col>
      <xdr:colOff>127000</xdr:colOff>
      <xdr:row>58</xdr:row>
      <xdr:rowOff>99251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29609"/>
          <a:ext cx="838200" cy="1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112802</xdr:rowOff>
    </xdr:from>
    <xdr:to>
      <xdr:col>81</xdr:col>
      <xdr:colOff>50800</xdr:colOff>
      <xdr:row>58</xdr:row>
      <xdr:rowOff>99251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5452"/>
          <a:ext cx="889000" cy="1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112802</xdr:rowOff>
    </xdr:from>
    <xdr:to>
      <xdr:col>76</xdr:col>
      <xdr:colOff>114300</xdr:colOff>
      <xdr:row>58</xdr:row>
      <xdr:rowOff>18580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5452"/>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11087</xdr:rowOff>
    </xdr:from>
    <xdr:to>
      <xdr:col>71</xdr:col>
      <xdr:colOff>177800</xdr:colOff>
      <xdr:row>58</xdr:row>
      <xdr:rowOff>18580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5518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106159</xdr:rowOff>
    </xdr:from>
    <xdr:to>
      <xdr:col>85</xdr:col>
      <xdr:colOff>177800</xdr:colOff>
      <xdr:row>58</xdr:row>
      <xdr:rowOff>36309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84586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48451</xdr:rowOff>
    </xdr:from>
    <xdr:to>
      <xdr:col>81</xdr:col>
      <xdr:colOff>101600</xdr:colOff>
      <xdr:row>58</xdr:row>
      <xdr:rowOff>150051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141178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62002</xdr:rowOff>
    </xdr:from>
    <xdr:to>
      <xdr:col>76</xdr:col>
      <xdr:colOff>165100</xdr:colOff>
      <xdr:row>57</xdr:row>
      <xdr:rowOff>163602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8679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139230</xdr:rowOff>
    </xdr:from>
    <xdr:to>
      <xdr:col>72</xdr:col>
      <xdr:colOff>38100</xdr:colOff>
      <xdr:row>58</xdr:row>
      <xdr:rowOff>69380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0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131737</xdr:rowOff>
    </xdr:from>
    <xdr:to>
      <xdr:col>67</xdr:col>
      <xdr:colOff>101600</xdr:colOff>
      <xdr:row>58</xdr:row>
      <xdr:rowOff>61887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53014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16256</xdr:rowOff>
    </xdr:from>
    <xdr:to>
      <xdr:col>85</xdr:col>
      <xdr:colOff>127000</xdr:colOff>
      <xdr:row>78</xdr:row>
      <xdr:rowOff>70137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8935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16256</xdr:rowOff>
    </xdr:from>
    <xdr:to>
      <xdr:col>81</xdr:col>
      <xdr:colOff>50800</xdr:colOff>
      <xdr:row>78</xdr:row>
      <xdr:rowOff>120977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89356"/>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120977</xdr:rowOff>
    </xdr:from>
    <xdr:to>
      <xdr:col>76</xdr:col>
      <xdr:colOff>114300</xdr:colOff>
      <xdr:row>78</xdr:row>
      <xdr:rowOff>123379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9407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83373</xdr:rowOff>
    </xdr:from>
    <xdr:to>
      <xdr:col>71</xdr:col>
      <xdr:colOff>177800</xdr:colOff>
      <xdr:row>78</xdr:row>
      <xdr:rowOff>123379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5647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19337</xdr:rowOff>
    </xdr:from>
    <xdr:to>
      <xdr:col>85</xdr:col>
      <xdr:colOff>177800</xdr:colOff>
      <xdr:row>78</xdr:row>
      <xdr:rowOff>120937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150164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136906</xdr:rowOff>
    </xdr:from>
    <xdr:to>
      <xdr:col>81</xdr:col>
      <xdr:colOff>101600</xdr:colOff>
      <xdr:row>78</xdr:row>
      <xdr:rowOff>67056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83583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70177</xdr:rowOff>
    </xdr:from>
    <xdr:to>
      <xdr:col>76</xdr:col>
      <xdr:colOff>165100</xdr:colOff>
      <xdr:row>79</xdr:row>
      <xdr:rowOff>327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162904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72579</xdr:rowOff>
    </xdr:from>
    <xdr:to>
      <xdr:col>72</xdr:col>
      <xdr:colOff>38100</xdr:colOff>
      <xdr:row>79</xdr:row>
      <xdr:rowOff>2729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165306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32573</xdr:rowOff>
    </xdr:from>
    <xdr:to>
      <xdr:col>67</xdr:col>
      <xdr:colOff>101600</xdr:colOff>
      <xdr:row>78</xdr:row>
      <xdr:rowOff>134173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125300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133381</xdr:rowOff>
    </xdr:from>
    <xdr:to>
      <xdr:col>85</xdr:col>
      <xdr:colOff>127000</xdr:colOff>
      <xdr:row>93</xdr:row>
      <xdr:rowOff>169025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078231"/>
          <a:ext cx="8382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133381</xdr:rowOff>
    </xdr:from>
    <xdr:to>
      <xdr:col>81</xdr:col>
      <xdr:colOff>50800</xdr:colOff>
      <xdr:row>93</xdr:row>
      <xdr:rowOff>142867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7823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142867</xdr:rowOff>
    </xdr:from>
    <xdr:to>
      <xdr:col>76</xdr:col>
      <xdr:colOff>114300</xdr:colOff>
      <xdr:row>94</xdr:row>
      <xdr:rowOff>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8771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482</xdr:rowOff>
    </xdr:from>
    <xdr:to>
      <xdr:col>71</xdr:col>
      <xdr:colOff>177800</xdr:colOff>
      <xdr:row>94</xdr:row>
      <xdr:rowOff>66793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16782"/>
          <a:ext cx="889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118225</xdr:rowOff>
    </xdr:from>
    <xdr:to>
      <xdr:col>85</xdr:col>
      <xdr:colOff>177800</xdr:colOff>
      <xdr:row>94</xdr:row>
      <xdr:rowOff>48375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141102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82581</xdr:rowOff>
    </xdr:from>
    <xdr:to>
      <xdr:col>81</xdr:col>
      <xdr:colOff>101600</xdr:colOff>
      <xdr:row>94</xdr:row>
      <xdr:rowOff>12731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92067</xdr:rowOff>
    </xdr:from>
    <xdr:to>
      <xdr:col>76</xdr:col>
      <xdr:colOff>165100</xdr:colOff>
      <xdr:row>94</xdr:row>
      <xdr:rowOff>22217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38744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121132</xdr:rowOff>
    </xdr:from>
    <xdr:to>
      <xdr:col>72</xdr:col>
      <xdr:colOff>38100</xdr:colOff>
      <xdr:row>94</xdr:row>
      <xdr:rowOff>51282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67809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15993</xdr:rowOff>
    </xdr:from>
    <xdr:to>
      <xdr:col>67</xdr:col>
      <xdr:colOff>101600</xdr:colOff>
      <xdr:row>94</xdr:row>
      <xdr:rowOff>117593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134120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類似団体と比較して高い水準で推移している土木費については、お倉ヶ浜総合公園野球場の改修や重要港湾 細島港の港湾整備負担金の増などにより前年度比</a:t>
          </a:r>
          <a:r>
            <a:rPr kumimoji="1" lang="en-US" altLang="ja-JP" sz="1300">
              <a:latin typeface="ＭＳ Ｐゴシック" panose="020B0600070205080204" pitchFamily="50" charset="-128"/>
              <a:ea typeface="ＭＳ Ｐゴシック" panose="020B0600070205080204" pitchFamily="50" charset="-128"/>
            </a:rPr>
            <a:t>11,036</a:t>
          </a:r>
          <a:r>
            <a:rPr kumimoji="1" lang="ja-JP" altLang="en-US" sz="1300">
              <a:latin typeface="ＭＳ Ｐゴシック" panose="020B0600070205080204" pitchFamily="50" charset="-128"/>
              <a:ea typeface="ＭＳ Ｐゴシック" panose="020B0600070205080204" pitchFamily="50" charset="-128"/>
            </a:rPr>
            <a:t>円の増となった。また、同様の傾向にある民生費についても、地方創生臨時交付金を活用した給付金事業の実施や後期高齢者医療に係る療養給付費負担金の増などにより前年度比</a:t>
          </a:r>
          <a:r>
            <a:rPr kumimoji="1" lang="en-US" altLang="ja-JP" sz="1300">
              <a:latin typeface="ＭＳ Ｐゴシック" panose="020B0600070205080204" pitchFamily="50" charset="-128"/>
              <a:ea typeface="ＭＳ Ｐゴシック" panose="020B0600070205080204" pitchFamily="50" charset="-128"/>
            </a:rPr>
            <a:t>3,936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教育費については、類似団体より低い水準であるものの、学校給食の公会計化や日向市総合体育館の整備に係る費用などの増により前年度比</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一方で、商工費については、新型コロナ対策として実施してきた営業時間短縮要請協力金交付事業の終了による皆減などにより前年度比</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円の減となった。農林水産業費や災害復旧費についても前年度から事業の反動減により減となっている。。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民生費や土木費については、今後も子育て施策の制度拡充や公共施設の更新・改修等の増により同様の水準で推移することが見込まれるが、選択と集中により限られた経営資源を効率的・効果的に投資することで、持続可能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財政調整積立基金残高については、基金残高が</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百万円の増となったことにより</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実質収支額については、翌年度への繰越明許事業費が大幅増となったことに伴い</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ポイントの減となり、実質単年度収支についても</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引き続き、行財政改革大綱に基づく自主財源の確保や経常経費の削減に取り組むとともに、計画的な基金の活用等に努める。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全ての会計において黒字となっているが、人口減少や少子高齢化の影響をはじめ、公共施設の老朽化が財政運営において大きな問題となっている状況である。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水道事業については、給水人口の減少等により財源不足が見込まれることから、健全な経営を確保するため料金改定を行った。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また、下水道事業においても、人口減少等を見据え公共下水道全体計画区域の見直しを行ったところである。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会計においても、市税等や使用料収入の減少が予想される中、公共施設の老朽化対策や社会保障関係経費の増加など更なる財政需要の増加が見込まれることから、日向市行財政改革大綱に基づき、自主財源の確保や使用料等の適正化を図るとともに、デジタル化の推進による行政運営の効率化や事務事業の見直しによる経費削減を進め、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元利償還金については既発債の償還がピークを越えたことから減となったことや日向東臼杵広域連合への元利償還金に対する負担金等が減となり分子全体で</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今後は、算入公債費等が減少することに加え、公共施設の更新・改修に係る経費の増が見込まれることから、事業の選択と集中を行うとともに、公共施設マネジメントの一層の推進を図る。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東郷診療所の更新整備により公営企業等繰入見込額は増となったものの、行財政改革大綱に基づき元金償還額以内の地方債発行の取組を進めてきたことによる一般会計等の地方債残高が減となったことで、前年度比</a:t>
          </a:r>
          <a:r>
            <a:rPr kumimoji="1" lang="en-US" altLang="ja-JP" sz="1400">
              <a:latin typeface="ＭＳ ゴシック" pitchFamily="49" charset="-128"/>
              <a:ea typeface="ＭＳ ゴシック" pitchFamily="49" charset="-128"/>
            </a:rPr>
            <a:t>1,641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充当可能財源等については、公共施設整備等資金積立基金の取崩等に伴う充当可能基金の減や基準財政需要額算入見込額の減により前年度比</a:t>
          </a:r>
          <a:r>
            <a:rPr kumimoji="1" lang="en-US" altLang="ja-JP" sz="1400">
              <a:latin typeface="ＭＳ ゴシック" pitchFamily="49" charset="-128"/>
              <a:ea typeface="ＭＳ ゴシック" pitchFamily="49" charset="-128"/>
            </a:rPr>
            <a:t>2,323</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上記により分子全体では、前年度比</a:t>
          </a:r>
          <a:r>
            <a:rPr kumimoji="1" lang="en-US" altLang="ja-JP" sz="1400">
              <a:latin typeface="ＭＳ ゴシック" pitchFamily="49" charset="-128"/>
              <a:ea typeface="ＭＳ ゴシック" pitchFamily="49" charset="-128"/>
            </a:rPr>
            <a:t>681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引き続き、行財政改革大綱に基づく地方債残高の圧縮や有利な地方債の活用、基金の計画的な活用に努める。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主な要因としては、お倉ヶ浜総合公園野球場の改修や公共施設の老朽化対策の財源として公共施設整備等資金積立基金を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百万円取崩したほか、ふるさと納税を原資とするふるさと日向市応援寄附金基金の積極的な活用により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物価高騰等や公共施設の改修・更新費用等への対応、災害等の緊急時への対応に備え、一定規模の残高の確保に留意をしつつ、各基金の目的に沿った計画的な活用に努める。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：公共施設の整備又は公共用地取得のための基金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ふるさと日向市応援寄附金基金：ふるさと納税を財源とした事業を行うための基金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：職員の退職手当に充てるための基金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：お倉ヶ浜総合公園野球場の改修や公共施設の老朽化対策の財源として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ふるさと日向市応援寄附金基金：子育て支援や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推進に係る事業等の財源として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　：公共施設の更新・改修等に対応するため、地方債とあわせて計画的な活用を図る。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ふるさと日向市応援寄附金基金：ふるさと納税の積極的な獲得を図るとともに、寄附者の意向を反映した事業に計画的な活用を図る。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：将来を見据えた適正な額の積立てを行いながら、年度ごとの退職者の不均衡への対応を含めた計画的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年度決算見込みに伴う財源調整のため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年度の決算剰余金及び基金運用益の積立てにより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物価高騰等や公共施設の老朽化対策、ＤＸ推進等の多様化・複雑化する財政需要への対応に加え、災害等の緊急時への対応に備え、一定規模の残高の確保に努める。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普通交付税「臨時財政対策償還基金費」の追加交付や基金運用利子の積立てにより増となった。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今後の地方債の発行と償還状況を注視しながら、計画的な活用に努める。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34566893</v>
      </c>
      <c r="BO4" s="358"/>
      <c r="BP4" s="358"/>
      <c r="BQ4" s="358"/>
      <c r="BR4" s="358"/>
      <c r="BS4" s="358"/>
      <c r="BT4" s="358"/>
      <c r="BU4" s="359"/>
      <c r="BV4" s="357">
        <v>34054545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3.9</v>
      </c>
      <c r="CU4" s="364"/>
      <c r="CV4" s="364"/>
      <c r="CW4" s="364"/>
      <c r="CX4" s="364"/>
      <c r="CY4" s="364"/>
      <c r="CZ4" s="364"/>
      <c r="DA4" s="365"/>
      <c r="DB4" s="363">
        <v>4.5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33255827</v>
      </c>
      <c r="BO5" s="395"/>
      <c r="BP5" s="395"/>
      <c r="BQ5" s="395"/>
      <c r="BR5" s="395"/>
      <c r="BS5" s="395"/>
      <c r="BT5" s="395"/>
      <c r="BU5" s="396"/>
      <c r="BV5" s="394">
        <v>33161395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89.7</v>
      </c>
      <c r="CU5" s="392"/>
      <c r="CV5" s="392"/>
      <c r="CW5" s="392"/>
      <c r="CX5" s="392"/>
      <c r="CY5" s="392"/>
      <c r="CZ5" s="392"/>
      <c r="DA5" s="393"/>
      <c r="DB5" s="391">
        <v>88.9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1311066</v>
      </c>
      <c r="BO6" s="395"/>
      <c r="BP6" s="395"/>
      <c r="BQ6" s="395"/>
      <c r="BR6" s="395"/>
      <c r="BS6" s="395"/>
      <c r="BT6" s="395"/>
      <c r="BU6" s="396"/>
      <c r="BV6" s="394">
        <v>893150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90.2</v>
      </c>
      <c r="CU6" s="432"/>
      <c r="CV6" s="432"/>
      <c r="CW6" s="432"/>
      <c r="CX6" s="432"/>
      <c r="CY6" s="432"/>
      <c r="CZ6" s="432"/>
      <c r="DA6" s="433"/>
      <c r="DB6" s="431">
        <v>90.2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666628</v>
      </c>
      <c r="BO7" s="395"/>
      <c r="BP7" s="395"/>
      <c r="BQ7" s="395"/>
      <c r="BR7" s="395"/>
      <c r="BS7" s="395"/>
      <c r="BT7" s="395"/>
      <c r="BU7" s="396"/>
      <c r="BV7" s="394">
        <v>160646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16467653</v>
      </c>
      <c r="CU7" s="395"/>
      <c r="CV7" s="395"/>
      <c r="CW7" s="395"/>
      <c r="CX7" s="395"/>
      <c r="CY7" s="395"/>
      <c r="CZ7" s="395"/>
      <c r="DA7" s="396"/>
      <c r="DB7" s="394">
        <v>16398292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644438</v>
      </c>
      <c r="BO8" s="395"/>
      <c r="BP8" s="395"/>
      <c r="BQ8" s="395"/>
      <c r="BR8" s="395"/>
      <c r="BS8" s="395"/>
      <c r="BT8" s="395"/>
      <c r="BU8" s="396"/>
      <c r="BV8" s="394">
        <v>732504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0.55000000000000004</v>
      </c>
      <c r="CU8" s="435"/>
      <c r="CV8" s="435"/>
      <c r="CW8" s="435"/>
      <c r="CX8" s="435"/>
      <c r="CY8" s="435"/>
      <c r="CZ8" s="435"/>
      <c r="DA8" s="436"/>
      <c r="DB8" s="434">
        <v>0.54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59629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-88066</v>
      </c>
      <c r="BO9" s="395"/>
      <c r="BP9" s="395"/>
      <c r="BQ9" s="395"/>
      <c r="BR9" s="395"/>
      <c r="BS9" s="395"/>
      <c r="BT9" s="395"/>
      <c r="BU9" s="396"/>
      <c r="BV9" s="394">
        <v>17628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15.7</v>
      </c>
      <c r="CU9" s="392"/>
      <c r="CV9" s="392"/>
      <c r="CW9" s="392"/>
      <c r="CX9" s="392"/>
      <c r="CY9" s="392"/>
      <c r="CZ9" s="392"/>
      <c r="DA9" s="393"/>
      <c r="DB9" s="391">
        <v>16.5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61761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1222</v>
      </c>
      <c r="BO10" s="395"/>
      <c r="BP10" s="395"/>
      <c r="BQ10" s="395"/>
      <c r="BR10" s="395"/>
      <c r="BS10" s="395"/>
      <c r="BT10" s="395"/>
      <c r="BU10" s="396"/>
      <c r="BV10" s="394">
        <v>959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58687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300000</v>
      </c>
      <c r="BO12" s="395"/>
      <c r="BP12" s="395"/>
      <c r="BQ12" s="395"/>
      <c r="BR12" s="395"/>
      <c r="BS12" s="395"/>
      <c r="BT12" s="395"/>
      <c r="BU12" s="396"/>
      <c r="BV12" s="394">
        <v>200000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58226</v>
      </c>
      <c r="S13" s="479"/>
      <c r="T13" s="479"/>
      <c r="U13" s="479"/>
      <c r="V13" s="480"/>
      <c r="W13" s="410" t="s">
        <v>131</v>
      </c>
      <c r="X13" s="411"/>
      <c r="Y13" s="411"/>
      <c r="Z13" s="411"/>
      <c r="AA13" s="411"/>
      <c r="AB13" s="401"/>
      <c r="AC13" s="445">
        <v>1896</v>
      </c>
      <c r="AD13" s="446"/>
      <c r="AE13" s="446"/>
      <c r="AF13" s="446"/>
      <c r="AG13" s="488"/>
      <c r="AH13" s="445">
        <v>2123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-386844</v>
      </c>
      <c r="BO13" s="395"/>
      <c r="BP13" s="395"/>
      <c r="BQ13" s="395"/>
      <c r="BR13" s="395"/>
      <c r="BS13" s="395"/>
      <c r="BT13" s="395"/>
      <c r="BU13" s="396"/>
      <c r="BV13" s="394">
        <v>-181413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10.9</v>
      </c>
      <c r="CU13" s="392"/>
      <c r="CV13" s="392"/>
      <c r="CW13" s="392"/>
      <c r="CX13" s="392"/>
      <c r="CY13" s="392"/>
      <c r="CZ13" s="392"/>
      <c r="DA13" s="393"/>
      <c r="DB13" s="391">
        <v>11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59390</v>
      </c>
      <c r="S14" s="479"/>
      <c r="T14" s="479"/>
      <c r="U14" s="479"/>
      <c r="V14" s="480"/>
      <c r="W14" s="384"/>
      <c r="X14" s="385"/>
      <c r="Y14" s="385"/>
      <c r="Z14" s="385"/>
      <c r="AA14" s="385"/>
      <c r="AB14" s="374"/>
      <c r="AC14" s="481">
        <v>6.7</v>
      </c>
      <c r="AD14" s="482"/>
      <c r="AE14" s="482"/>
      <c r="AF14" s="482"/>
      <c r="AG14" s="483"/>
      <c r="AH14" s="481">
        <v>7.3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34.799999999999997</v>
      </c>
      <c r="CU14" s="493"/>
      <c r="CV14" s="493"/>
      <c r="CW14" s="493"/>
      <c r="CX14" s="493"/>
      <c r="CY14" s="493"/>
      <c r="CZ14" s="493"/>
      <c r="DA14" s="494"/>
      <c r="DB14" s="492">
        <v>30.4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58984</v>
      </c>
      <c r="S15" s="479"/>
      <c r="T15" s="479"/>
      <c r="U15" s="479"/>
      <c r="V15" s="480"/>
      <c r="W15" s="410" t="s">
        <v>137</v>
      </c>
      <c r="X15" s="411"/>
      <c r="Y15" s="411"/>
      <c r="Z15" s="411"/>
      <c r="AA15" s="411"/>
      <c r="AB15" s="401"/>
      <c r="AC15" s="445">
        <v>8262</v>
      </c>
      <c r="AD15" s="446"/>
      <c r="AE15" s="446"/>
      <c r="AF15" s="446"/>
      <c r="AG15" s="488"/>
      <c r="AH15" s="445">
        <v>8642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8268011</v>
      </c>
      <c r="BO15" s="358"/>
      <c r="BP15" s="358"/>
      <c r="BQ15" s="358"/>
      <c r="BR15" s="358"/>
      <c r="BS15" s="358"/>
      <c r="BT15" s="358"/>
      <c r="BU15" s="359"/>
      <c r="BV15" s="357">
        <v>7671411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v>
      </c>
      <c r="AD16" s="482"/>
      <c r="AE16" s="482"/>
      <c r="AF16" s="482"/>
      <c r="AG16" s="483"/>
      <c r="AH16" s="481">
        <v>29.7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14166449</v>
      </c>
      <c r="BO16" s="395"/>
      <c r="BP16" s="395"/>
      <c r="BQ16" s="395"/>
      <c r="BR16" s="395"/>
      <c r="BS16" s="395"/>
      <c r="BT16" s="395"/>
      <c r="BU16" s="396"/>
      <c r="BV16" s="394">
        <v>14093299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18327</v>
      </c>
      <c r="AD17" s="446"/>
      <c r="AE17" s="446"/>
      <c r="AF17" s="446"/>
      <c r="AG17" s="488"/>
      <c r="AH17" s="445">
        <v>18299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10461080</v>
      </c>
      <c r="BO17" s="395"/>
      <c r="BP17" s="395"/>
      <c r="BQ17" s="395"/>
      <c r="BR17" s="395"/>
      <c r="BS17" s="395"/>
      <c r="BT17" s="395"/>
      <c r="BU17" s="396"/>
      <c r="BV17" s="394">
        <v>9710176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336.89</v>
      </c>
      <c r="M18" s="518"/>
      <c r="N18" s="518"/>
      <c r="O18" s="518"/>
      <c r="P18" s="518"/>
      <c r="Q18" s="518"/>
      <c r="R18" s="519"/>
      <c r="S18" s="519"/>
      <c r="T18" s="519"/>
      <c r="U18" s="519"/>
      <c r="V18" s="520"/>
      <c r="W18" s="412"/>
      <c r="X18" s="413"/>
      <c r="Y18" s="413"/>
      <c r="Z18" s="413"/>
      <c r="AA18" s="413"/>
      <c r="AB18" s="404"/>
      <c r="AC18" s="521">
        <v>64.3</v>
      </c>
      <c r="AD18" s="522"/>
      <c r="AE18" s="522"/>
      <c r="AF18" s="522"/>
      <c r="AG18" s="523"/>
      <c r="AH18" s="521">
        <v>63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15283899</v>
      </c>
      <c r="BO18" s="395"/>
      <c r="BP18" s="395"/>
      <c r="BQ18" s="395"/>
      <c r="BR18" s="395"/>
      <c r="BS18" s="395"/>
      <c r="BT18" s="395"/>
      <c r="BU18" s="396"/>
      <c r="BV18" s="394">
        <v>15509626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177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20903071</v>
      </c>
      <c r="BO19" s="395"/>
      <c r="BP19" s="395"/>
      <c r="BQ19" s="395"/>
      <c r="BR19" s="395"/>
      <c r="BS19" s="395"/>
      <c r="BT19" s="395"/>
      <c r="BU19" s="396"/>
      <c r="BV19" s="394">
        <v>20914076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25111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29313041</v>
      </c>
      <c r="BO22" s="358"/>
      <c r="BP22" s="358"/>
      <c r="BQ22" s="358"/>
      <c r="BR22" s="358"/>
      <c r="BS22" s="358"/>
      <c r="BT22" s="358"/>
      <c r="BU22" s="359"/>
      <c r="BV22" s="357">
        <v>31012242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21269903</v>
      </c>
      <c r="BO23" s="395"/>
      <c r="BP23" s="395"/>
      <c r="BQ23" s="395"/>
      <c r="BR23" s="395"/>
      <c r="BS23" s="395"/>
      <c r="BT23" s="395"/>
      <c r="BU23" s="396"/>
      <c r="BV23" s="394">
        <v>21888167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8564</v>
      </c>
      <c r="R24" s="446"/>
      <c r="S24" s="446"/>
      <c r="T24" s="446"/>
      <c r="U24" s="446"/>
      <c r="V24" s="488"/>
      <c r="W24" s="540"/>
      <c r="X24" s="541"/>
      <c r="Y24" s="542"/>
      <c r="Z24" s="444" t="s">
        <v>162</v>
      </c>
      <c r="AA24" s="424"/>
      <c r="AB24" s="424"/>
      <c r="AC24" s="424"/>
      <c r="AD24" s="424"/>
      <c r="AE24" s="424"/>
      <c r="AF24" s="424"/>
      <c r="AG24" s="425"/>
      <c r="AH24" s="445">
        <v>526</v>
      </c>
      <c r="AI24" s="446"/>
      <c r="AJ24" s="446"/>
      <c r="AK24" s="446"/>
      <c r="AL24" s="488"/>
      <c r="AM24" s="445">
        <v>1660582</v>
      </c>
      <c r="AN24" s="446"/>
      <c r="AO24" s="446"/>
      <c r="AP24" s="446"/>
      <c r="AQ24" s="446"/>
      <c r="AR24" s="488"/>
      <c r="AS24" s="445">
        <v>3157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20401532</v>
      </c>
      <c r="BO24" s="395"/>
      <c r="BP24" s="395"/>
      <c r="BQ24" s="395"/>
      <c r="BR24" s="395"/>
      <c r="BS24" s="395"/>
      <c r="BT24" s="395"/>
      <c r="BU24" s="396"/>
      <c r="BV24" s="394">
        <v>21221279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6851</v>
      </c>
      <c r="R25" s="446"/>
      <c r="S25" s="446"/>
      <c r="T25" s="446"/>
      <c r="U25" s="446"/>
      <c r="V25" s="488"/>
      <c r="W25" s="540"/>
      <c r="X25" s="541"/>
      <c r="Y25" s="542"/>
      <c r="Z25" s="444" t="s">
        <v>165</v>
      </c>
      <c r="AA25" s="424"/>
      <c r="AB25" s="424"/>
      <c r="AC25" s="424"/>
      <c r="AD25" s="424"/>
      <c r="AE25" s="424"/>
      <c r="AF25" s="424"/>
      <c r="AG25" s="425"/>
      <c r="AH25" s="445">
        <v>90</v>
      </c>
      <c r="AI25" s="446"/>
      <c r="AJ25" s="446"/>
      <c r="AK25" s="446"/>
      <c r="AL25" s="488"/>
      <c r="AM25" s="445">
        <v>281520</v>
      </c>
      <c r="AN25" s="446"/>
      <c r="AO25" s="446"/>
      <c r="AP25" s="446"/>
      <c r="AQ25" s="446"/>
      <c r="AR25" s="488"/>
      <c r="AS25" s="445">
        <v>3128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8580719</v>
      </c>
      <c r="BO25" s="358"/>
      <c r="BP25" s="358"/>
      <c r="BQ25" s="358"/>
      <c r="BR25" s="358"/>
      <c r="BS25" s="358"/>
      <c r="BT25" s="358"/>
      <c r="BU25" s="359"/>
      <c r="BV25" s="357">
        <v>2183735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6118</v>
      </c>
      <c r="R26" s="446"/>
      <c r="S26" s="446"/>
      <c r="T26" s="446"/>
      <c r="U26" s="446"/>
      <c r="V26" s="488"/>
      <c r="W26" s="540"/>
      <c r="X26" s="541"/>
      <c r="Y26" s="542"/>
      <c r="Z26" s="444" t="s">
        <v>168</v>
      </c>
      <c r="AA26" s="546"/>
      <c r="AB26" s="546"/>
      <c r="AC26" s="546"/>
      <c r="AD26" s="546"/>
      <c r="AE26" s="546"/>
      <c r="AF26" s="546"/>
      <c r="AG26" s="547"/>
      <c r="AH26" s="445">
        <v>47</v>
      </c>
      <c r="AI26" s="446"/>
      <c r="AJ26" s="446"/>
      <c r="AK26" s="446"/>
      <c r="AL26" s="488"/>
      <c r="AM26" s="445">
        <v>170516</v>
      </c>
      <c r="AN26" s="446"/>
      <c r="AO26" s="446"/>
      <c r="AP26" s="446"/>
      <c r="AQ26" s="446"/>
      <c r="AR26" s="488"/>
      <c r="AS26" s="445">
        <v>3628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4330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18855</v>
      </c>
      <c r="AN27" s="446"/>
      <c r="AO27" s="446"/>
      <c r="AP27" s="446"/>
      <c r="AQ27" s="446"/>
      <c r="AR27" s="488"/>
      <c r="AS27" s="445">
        <v>3771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925286</v>
      </c>
      <c r="BO27" s="514"/>
      <c r="BP27" s="514"/>
      <c r="BQ27" s="514"/>
      <c r="BR27" s="514"/>
      <c r="BS27" s="514"/>
      <c r="BT27" s="514"/>
      <c r="BU27" s="515"/>
      <c r="BV27" s="513">
        <v>925279</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3790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3132084</v>
      </c>
      <c r="BO28" s="358"/>
      <c r="BP28" s="358"/>
      <c r="BQ28" s="358"/>
      <c r="BR28" s="358"/>
      <c r="BS28" s="358"/>
      <c r="BT28" s="358"/>
      <c r="BU28" s="359"/>
      <c r="BV28" s="357">
        <v>3060861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3580</v>
      </c>
      <c r="R29" s="446"/>
      <c r="S29" s="446"/>
      <c r="T29" s="446"/>
      <c r="U29" s="446"/>
      <c r="V29" s="488"/>
      <c r="W29" s="543"/>
      <c r="X29" s="544"/>
      <c r="Y29" s="545"/>
      <c r="Z29" s="444" t="s">
        <v>177</v>
      </c>
      <c r="AA29" s="424"/>
      <c r="AB29" s="424"/>
      <c r="AC29" s="424"/>
      <c r="AD29" s="424"/>
      <c r="AE29" s="424"/>
      <c r="AF29" s="424"/>
      <c r="AG29" s="425"/>
      <c r="AH29" s="445">
        <v>531</v>
      </c>
      <c r="AI29" s="446"/>
      <c r="AJ29" s="446"/>
      <c r="AK29" s="446"/>
      <c r="AL29" s="488"/>
      <c r="AM29" s="445">
        <v>1679437</v>
      </c>
      <c r="AN29" s="446"/>
      <c r="AO29" s="446"/>
      <c r="AP29" s="446"/>
      <c r="AQ29" s="446"/>
      <c r="AR29" s="488"/>
      <c r="AS29" s="445">
        <v>3163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736712</v>
      </c>
      <c r="BO29" s="395"/>
      <c r="BP29" s="395"/>
      <c r="BQ29" s="395"/>
      <c r="BR29" s="395"/>
      <c r="BS29" s="395"/>
      <c r="BT29" s="395"/>
      <c r="BU29" s="396"/>
      <c r="BV29" s="394">
        <v>667683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6637128</v>
      </c>
      <c r="BO30" s="514"/>
      <c r="BP30" s="514"/>
      <c r="BQ30" s="514"/>
      <c r="BR30" s="514"/>
      <c r="BS30" s="514"/>
      <c r="BT30" s="514"/>
      <c r="BU30" s="515"/>
      <c r="BV30" s="513">
        <v>7560199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7</v>
      </c>
      <c r="V34" s="584"/>
      <c r="W34" s="585" t="str">
        <f>IF('各会計、関係団体の財政状況及び健全化判断比率'!B28="","",'各会計、関係団体の財政状況及び健全化判断比率'!B28)</f>
        <v>日向市国民健康保険事業特別会計</v>
      </c>
      <c r="X34" s="585"/>
      <c r="Y34" s="585"/>
      <c r="Z34" s="585"/>
      <c r="AA34" s="585"/>
      <c r="AB34" s="585"/>
      <c r="AC34" s="585"/>
      <c r="AD34" s="585"/>
      <c r="AE34" s="585"/>
      <c r="AF34" s="585"/>
      <c r="AG34" s="585"/>
      <c r="AH34" s="585"/>
      <c r="AI34" s="585"/>
      <c r="AJ34" s="585"/>
      <c r="AK34" s="585"/>
      <c r="AL34" s="175"/>
      <c r="AM34" s="584">
        <f>IF(AO34="","",MAX(C34:D43,U34:V43)+1)</f>
        <v>12</v>
      </c>
      <c r="AN34" s="584"/>
      <c r="AO34" s="585" t="str">
        <f>IF('各会計、関係団体の財政状況及び健全化判断比率'!B33="","",'各会計、関係団体の財政状況及び健全化判断比率'!B33)</f>
        <v>日向市水道事業会計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16</v>
      </c>
      <c r="BX34" s="584"/>
      <c r="BY34" s="585" t="str">
        <f>IF('各会計、関係団体の財政状況及び健全化判断比率'!B68="","",'各会計、関係団体の財政状況及び健全化判断比率'!B68)</f>
        <v>宮崎県市町村総合事務組合　自治会館管理運営特別会計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日向文化振興事業団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日向市公営住宅事業特別会計</v>
      </c>
      <c r="F35" s="585"/>
      <c r="G35" s="585"/>
      <c r="H35" s="585"/>
      <c r="I35" s="585"/>
      <c r="J35" s="585"/>
      <c r="K35" s="585"/>
      <c r="L35" s="585"/>
      <c r="M35" s="585"/>
      <c r="N35" s="585"/>
      <c r="O35" s="585"/>
      <c r="P35" s="585"/>
      <c r="Q35" s="585"/>
      <c r="R35" s="585"/>
      <c r="S35" s="585"/>
      <c r="T35" s="175"/>
      <c r="U35" s="584">
        <f>IF(W35="","",U34+1)</f>
        <v>8</v>
      </c>
      <c r="V35" s="584"/>
      <c r="W35" s="585" t="str">
        <f>IF('各会計、関係団体の財政状況及び健全化判断比率'!B29="","",'各会計、関係団体の財政状況及び健全化判断比率'!B29)</f>
        <v>日向市国民健康保険東郷診療所特別会計</v>
      </c>
      <c r="X35" s="585"/>
      <c r="Y35" s="585"/>
      <c r="Z35" s="585"/>
      <c r="AA35" s="585"/>
      <c r="AB35" s="585"/>
      <c r="AC35" s="585"/>
      <c r="AD35" s="585"/>
      <c r="AE35" s="585"/>
      <c r="AF35" s="585"/>
      <c r="AG35" s="585"/>
      <c r="AH35" s="585"/>
      <c r="AI35" s="585"/>
      <c r="AJ35" s="585"/>
      <c r="AK35" s="585"/>
      <c r="AL35" s="175"/>
      <c r="AM35" s="584">
        <f t="shared" ref="AM35:AM43" si="0">IF(AO35="","",AM34+1)</f>
        <v>13</v>
      </c>
      <c r="AN35" s="584"/>
      <c r="AO35" s="585" t="str">
        <f>IF('各会計、関係団体の財政状況及び健全化判断比率'!B34="","",'各会計、関係団体の財政状況及び健全化判断比率'!B34)</f>
        <v>日向市簡易水道事業会計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17</v>
      </c>
      <c r="BX35" s="584"/>
      <c r="BY35" s="585" t="str">
        <f>IF('各会計、関係団体の財政状況及び健全化判断比率'!B69="","",'各会計、関係団体の財政状況及び健全化判断比率'!B69)</f>
        <v>宮崎県後期高齢者医療広域連合　一般会計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日向サンパーク</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日向市財光寺南土地区画整理事業特別会計</v>
      </c>
      <c r="F36" s="585"/>
      <c r="G36" s="585"/>
      <c r="H36" s="585"/>
      <c r="I36" s="585"/>
      <c r="J36" s="585"/>
      <c r="K36" s="585"/>
      <c r="L36" s="585"/>
      <c r="M36" s="585"/>
      <c r="N36" s="585"/>
      <c r="O36" s="585"/>
      <c r="P36" s="585"/>
      <c r="Q36" s="585"/>
      <c r="R36" s="585"/>
      <c r="S36" s="585"/>
      <c r="T36" s="175"/>
      <c r="U36" s="584">
        <f t="shared" ref="U36:U43" si="4">IF(W36="","",U35+1)</f>
        <v>9</v>
      </c>
      <c r="V36" s="584"/>
      <c r="W36" s="585" t="str">
        <f>IF('各会計、関係団体の財政状況及び健全化判断比率'!B30="","",'各会計、関係団体の財政状況及び健全化判断比率'!B30)</f>
        <v>日向市介護保険事業特別会計（保険事業勘定）</v>
      </c>
      <c r="X36" s="585"/>
      <c r="Y36" s="585"/>
      <c r="Z36" s="585"/>
      <c r="AA36" s="585"/>
      <c r="AB36" s="585"/>
      <c r="AC36" s="585"/>
      <c r="AD36" s="585"/>
      <c r="AE36" s="585"/>
      <c r="AF36" s="585"/>
      <c r="AG36" s="585"/>
      <c r="AH36" s="585"/>
      <c r="AI36" s="585"/>
      <c r="AJ36" s="585"/>
      <c r="AK36" s="585"/>
      <c r="AL36" s="175"/>
      <c r="AM36" s="584">
        <f t="shared" si="0"/>
        <v>14</v>
      </c>
      <c r="AN36" s="584"/>
      <c r="AO36" s="585" t="str">
        <f>IF('各会計、関係団体の財政状況及び健全化判断比率'!B35="","",'各会計、関係団体の財政状況及び健全化判断比率'!B35)</f>
        <v>日向市下水道事業会計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18</v>
      </c>
      <c r="BX36" s="584"/>
      <c r="BY36" s="585" t="str">
        <f>IF('各会計、関係団体の財政状況及び健全化判断比率'!B70="","",'各会計、関係団体の財政状況及び健全化判断比率'!B70)</f>
        <v>宮崎県後期高齢者医療広域連合　後期高齢者医療特別会計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東郷町ふるさと公社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f>IF(E37="","",C36+1)</f>
        <v>4</v>
      </c>
      <c r="D37" s="584"/>
      <c r="E37" s="585" t="str">
        <f>IF('各会計、関係団体の財政状況及び健全化判断比率'!B10="","",'各会計、関係団体の財政状況及び健全化判断比率'!B10)</f>
        <v>日向市用地取得特別会計</v>
      </c>
      <c r="F37" s="585"/>
      <c r="G37" s="585"/>
      <c r="H37" s="585"/>
      <c r="I37" s="585"/>
      <c r="J37" s="585"/>
      <c r="K37" s="585"/>
      <c r="L37" s="585"/>
      <c r="M37" s="585"/>
      <c r="N37" s="585"/>
      <c r="O37" s="585"/>
      <c r="P37" s="585"/>
      <c r="Q37" s="585"/>
      <c r="R37" s="585"/>
      <c r="S37" s="585"/>
      <c r="T37" s="175"/>
      <c r="U37" s="584">
        <f t="shared" si="4"/>
        <v>10</v>
      </c>
      <c r="V37" s="584"/>
      <c r="W37" s="585" t="str">
        <f>IF('各会計、関係団体の財政状況及び健全化判断比率'!B31="","",'各会計、関係団体の財政状況及び健全化判断比率'!B31)</f>
        <v>日向入郷地域介護認定審査事業特別会計</v>
      </c>
      <c r="X37" s="585"/>
      <c r="Y37" s="585"/>
      <c r="Z37" s="585"/>
      <c r="AA37" s="585"/>
      <c r="AB37" s="585"/>
      <c r="AC37" s="585"/>
      <c r="AD37" s="585"/>
      <c r="AE37" s="585"/>
      <c r="AF37" s="585"/>
      <c r="AG37" s="585"/>
      <c r="AH37" s="585"/>
      <c r="AI37" s="585"/>
      <c r="AJ37" s="585"/>
      <c r="AK37" s="585"/>
      <c r="AL37" s="175"/>
      <c r="AM37" s="584">
        <f t="shared" si="0"/>
        <v>15</v>
      </c>
      <c r="AN37" s="584"/>
      <c r="AO37" s="585" t="str">
        <f>IF('各会計、関係団体の財政状況及び健全化判断比率'!B36="","",'各会計、関係団体の財政状況及び健全化判断比率'!B36)</f>
        <v>日向市農業集落排水事業会計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19</v>
      </c>
      <c r="BX37" s="584"/>
      <c r="BY37" s="585" t="str">
        <f>IF('各会計、関係団体の財政状況及び健全化判断比率'!B71="","",'各会計、関係団体の財政状況及び健全化判断比率'!B71)</f>
        <v>宮崎県北部広域行政事務組合（一般会計）</v>
      </c>
      <c r="BZ37" s="585"/>
      <c r="CA37" s="585"/>
      <c r="CB37" s="585"/>
      <c r="CC37" s="585"/>
      <c r="CD37" s="585"/>
      <c r="CE37" s="585"/>
      <c r="CF37" s="585"/>
      <c r="CG37" s="585"/>
      <c r="CH37" s="585"/>
      <c r="CI37" s="585"/>
      <c r="CJ37" s="585"/>
      <c r="CK37" s="585"/>
      <c r="CL37" s="585"/>
      <c r="CM37" s="585"/>
      <c r="CN37" s="175"/>
      <c r="CO37" s="584">
        <f t="shared" si="3"/>
        <v>25</v>
      </c>
      <c r="CP37" s="584"/>
      <c r="CQ37" s="585" t="str">
        <f>IF('各会計、関係団体の財政状況及び健全化判断比率'!BS10="","",'各会計、関係団体の財政状況及び健全化判断比率'!BS10)</f>
        <v>宮崎県林業公社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f t="shared" ref="C38:C43" si="5">IF(E38="","",C37+1)</f>
        <v>5</v>
      </c>
      <c r="D38" s="584"/>
      <c r="E38" s="585" t="str">
        <f>IF('各会計、関係団体の財政状況及び健全化判断比率'!B11="","",'各会計、関係団体の財政状況及び健全化判断比率'!B11)</f>
        <v>日向市城山墓園事業特別会計</v>
      </c>
      <c r="F38" s="585"/>
      <c r="G38" s="585"/>
      <c r="H38" s="585"/>
      <c r="I38" s="585"/>
      <c r="J38" s="585"/>
      <c r="K38" s="585"/>
      <c r="L38" s="585"/>
      <c r="M38" s="585"/>
      <c r="N38" s="585"/>
      <c r="O38" s="585"/>
      <c r="P38" s="585"/>
      <c r="Q38" s="585"/>
      <c r="R38" s="585"/>
      <c r="S38" s="585"/>
      <c r="T38" s="175"/>
      <c r="U38" s="584">
        <f t="shared" si="4"/>
        <v>11</v>
      </c>
      <c r="V38" s="584"/>
      <c r="W38" s="585" t="str">
        <f>IF('各会計、関係団体の財政状況及び健全化判断比率'!B32="","",'各会計、関係団体の財政状況及び健全化判断比率'!B32)</f>
        <v>日向市後期高齢者医療事業特別会計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20</v>
      </c>
      <c r="BX38" s="584"/>
      <c r="BY38" s="585" t="str">
        <f>IF('各会計、関係団体の財政状況及び健全化判断比率'!B72="","",'各会計、関係団体の財政状況及び健全化判断比率'!B72)</f>
        <v>宮崎県北部広域行政事務組合（特別会計）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f t="shared" si="5"/>
        <v>6</v>
      </c>
      <c r="D39" s="584"/>
      <c r="E39" s="585" t="str">
        <f>IF('各会計、関係団体の財政状況及び健全化判断比率'!B12="","",'各会計、関係団体の財政状況及び健全化判断比率'!B12)</f>
        <v>日向市簡易給水施設特別会計</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21</v>
      </c>
      <c r="BX39" s="584"/>
      <c r="BY39" s="585" t="str">
        <f>IF('各会計、関係団体の財政状況及び健全化判断比率'!B73="","",'各会計、関係団体の財政状況及び健全化判断比率'!B73)</f>
        <v>日向東臼杵広域連合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sjN5+rUKnEsYmpomysAyXywWdeIsObmUiNZUqab8aeEPxyXzHA4vD2uIwYYGqCa3YUcFBN53ODYUcTtbKggMJQ==" saltValue="3HWOk95pBGCc5oz9WDst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8898314</v>
      </c>
      <c r="S5" s="600"/>
      <c r="T5" s="600"/>
      <c r="U5" s="600"/>
      <c r="V5" s="600"/>
      <c r="W5" s="600"/>
      <c r="X5" s="600"/>
      <c r="Y5" s="601"/>
      <c r="Z5" s="602">
        <v>25.7</v>
      </c>
      <c r="AA5" s="602"/>
      <c r="AB5" s="602"/>
      <c r="AC5" s="602"/>
      <c r="AD5" s="603">
        <v>8898314</v>
      </c>
      <c r="AE5" s="603"/>
      <c r="AF5" s="603"/>
      <c r="AG5" s="603"/>
      <c r="AH5" s="603"/>
      <c r="AI5" s="603"/>
      <c r="AJ5" s="603"/>
      <c r="AK5" s="603"/>
      <c r="AL5" s="604">
        <v>52.5</v>
      </c>
      <c r="AM5" s="605"/>
      <c r="AN5" s="605"/>
      <c r="AO5" s="606"/>
      <c r="AP5" s="596" t="s">
        <v>216</v>
      </c>
      <c r="AQ5" s="597"/>
      <c r="AR5" s="597"/>
      <c r="AS5" s="597"/>
      <c r="AT5" s="597"/>
      <c r="AU5" s="597"/>
      <c r="AV5" s="597"/>
      <c r="AW5" s="597"/>
      <c r="AX5" s="597"/>
      <c r="AY5" s="597"/>
      <c r="AZ5" s="597"/>
      <c r="BA5" s="597"/>
      <c r="BB5" s="597"/>
      <c r="BC5" s="597"/>
      <c r="BD5" s="597"/>
      <c r="BE5" s="597"/>
      <c r="BF5" s="598"/>
      <c r="BG5" s="610">
        <v>8898314</v>
      </c>
      <c r="BH5" s="611"/>
      <c r="BI5" s="611"/>
      <c r="BJ5" s="611"/>
      <c r="BK5" s="611"/>
      <c r="BL5" s="611"/>
      <c r="BM5" s="611"/>
      <c r="BN5" s="612"/>
      <c r="BO5" s="613">
        <v>100</v>
      </c>
      <c r="BP5" s="613"/>
      <c r="BQ5" s="613"/>
      <c r="BR5" s="613"/>
      <c r="BS5" s="614">
        <v>775628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316266</v>
      </c>
      <c r="S6" s="611"/>
      <c r="T6" s="611"/>
      <c r="U6" s="611"/>
      <c r="V6" s="611"/>
      <c r="W6" s="611"/>
      <c r="X6" s="611"/>
      <c r="Y6" s="612"/>
      <c r="Z6" s="613">
        <v>0.9</v>
      </c>
      <c r="AA6" s="613"/>
      <c r="AB6" s="613"/>
      <c r="AC6" s="613"/>
      <c r="AD6" s="614">
        <v>316266</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8898314</v>
      </c>
      <c r="BH6" s="611"/>
      <c r="BI6" s="611"/>
      <c r="BJ6" s="611"/>
      <c r="BK6" s="611"/>
      <c r="BL6" s="611"/>
      <c r="BM6" s="611"/>
      <c r="BN6" s="612"/>
      <c r="BO6" s="613">
        <v>100</v>
      </c>
      <c r="BP6" s="613"/>
      <c r="BQ6" s="613"/>
      <c r="BR6" s="613"/>
      <c r="BS6" s="614">
        <v>775628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205108</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203186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1132</v>
      </c>
      <c r="S7" s="611"/>
      <c r="T7" s="611"/>
      <c r="U7" s="611"/>
      <c r="V7" s="611"/>
      <c r="W7" s="611"/>
      <c r="X7" s="611"/>
      <c r="Y7" s="612"/>
      <c r="Z7" s="613">
        <v>0</v>
      </c>
      <c r="AA7" s="613"/>
      <c r="AB7" s="613"/>
      <c r="AC7" s="613"/>
      <c r="AD7" s="614">
        <v>1132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3161881</v>
      </c>
      <c r="BH7" s="611"/>
      <c r="BI7" s="611"/>
      <c r="BJ7" s="611"/>
      <c r="BK7" s="611"/>
      <c r="BL7" s="611"/>
      <c r="BM7" s="611"/>
      <c r="BN7" s="612"/>
      <c r="BO7" s="613">
        <v>35.5</v>
      </c>
      <c r="BP7" s="613"/>
      <c r="BQ7" s="613"/>
      <c r="BR7" s="613"/>
      <c r="BS7" s="614">
        <v>164143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3881810</v>
      </c>
      <c r="CS7" s="611"/>
      <c r="CT7" s="611"/>
      <c r="CU7" s="611"/>
      <c r="CV7" s="611"/>
      <c r="CW7" s="611"/>
      <c r="CX7" s="611"/>
      <c r="CY7" s="612"/>
      <c r="CZ7" s="613">
        <v>11.7</v>
      </c>
      <c r="DA7" s="613"/>
      <c r="DB7" s="613"/>
      <c r="DC7" s="613"/>
      <c r="DD7" s="619">
        <v>15819</v>
      </c>
      <c r="DE7" s="611"/>
      <c r="DF7" s="611"/>
      <c r="DG7" s="611"/>
      <c r="DH7" s="611"/>
      <c r="DI7" s="611"/>
      <c r="DJ7" s="611"/>
      <c r="DK7" s="611"/>
      <c r="DL7" s="611"/>
      <c r="DM7" s="611"/>
      <c r="DN7" s="611"/>
      <c r="DO7" s="611"/>
      <c r="DP7" s="612"/>
      <c r="DQ7" s="619">
        <v>3166377</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24348</v>
      </c>
      <c r="S8" s="611"/>
      <c r="T8" s="611"/>
      <c r="U8" s="611"/>
      <c r="V8" s="611"/>
      <c r="W8" s="611"/>
      <c r="X8" s="611"/>
      <c r="Y8" s="612"/>
      <c r="Z8" s="613">
        <v>0.1</v>
      </c>
      <c r="AA8" s="613"/>
      <c r="AB8" s="613"/>
      <c r="AC8" s="613"/>
      <c r="AD8" s="614">
        <v>24348</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100213</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12849457</v>
      </c>
      <c r="CS8" s="611"/>
      <c r="CT8" s="611"/>
      <c r="CU8" s="611"/>
      <c r="CV8" s="611"/>
      <c r="CW8" s="611"/>
      <c r="CX8" s="611"/>
      <c r="CY8" s="612"/>
      <c r="CZ8" s="613">
        <v>38.6</v>
      </c>
      <c r="DA8" s="613"/>
      <c r="DB8" s="613"/>
      <c r="DC8" s="613"/>
      <c r="DD8" s="619">
        <v>8628</v>
      </c>
      <c r="DE8" s="611"/>
      <c r="DF8" s="611"/>
      <c r="DG8" s="611"/>
      <c r="DH8" s="611"/>
      <c r="DI8" s="611"/>
      <c r="DJ8" s="611"/>
      <c r="DK8" s="611"/>
      <c r="DL8" s="611"/>
      <c r="DM8" s="611"/>
      <c r="DN8" s="611"/>
      <c r="DO8" s="611"/>
      <c r="DP8" s="612"/>
      <c r="DQ8" s="619">
        <v>6285948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26622</v>
      </c>
      <c r="S9" s="611"/>
      <c r="T9" s="611"/>
      <c r="U9" s="611"/>
      <c r="V9" s="611"/>
      <c r="W9" s="611"/>
      <c r="X9" s="611"/>
      <c r="Y9" s="612"/>
      <c r="Z9" s="613">
        <v>0.1</v>
      </c>
      <c r="AA9" s="613"/>
      <c r="AB9" s="613"/>
      <c r="AC9" s="613"/>
      <c r="AD9" s="614">
        <v>26622</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2399851</v>
      </c>
      <c r="BH9" s="611"/>
      <c r="BI9" s="611"/>
      <c r="BJ9" s="611"/>
      <c r="BK9" s="611"/>
      <c r="BL9" s="611"/>
      <c r="BM9" s="611"/>
      <c r="BN9" s="612"/>
      <c r="BO9" s="613">
        <v>27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2271998</v>
      </c>
      <c r="CS9" s="611"/>
      <c r="CT9" s="611"/>
      <c r="CU9" s="611"/>
      <c r="CV9" s="611"/>
      <c r="CW9" s="611"/>
      <c r="CX9" s="611"/>
      <c r="CY9" s="612"/>
      <c r="CZ9" s="613">
        <v>6.8</v>
      </c>
      <c r="DA9" s="613"/>
      <c r="DB9" s="613"/>
      <c r="DC9" s="613"/>
      <c r="DD9" s="619">
        <v>47860</v>
      </c>
      <c r="DE9" s="611"/>
      <c r="DF9" s="611"/>
      <c r="DG9" s="611"/>
      <c r="DH9" s="611"/>
      <c r="DI9" s="611"/>
      <c r="DJ9" s="611"/>
      <c r="DK9" s="611"/>
      <c r="DL9" s="611"/>
      <c r="DM9" s="611"/>
      <c r="DN9" s="611"/>
      <c r="DO9" s="611"/>
      <c r="DP9" s="612"/>
      <c r="DQ9" s="619">
        <v>1854301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209224</v>
      </c>
      <c r="BH10" s="611"/>
      <c r="BI10" s="611"/>
      <c r="BJ10" s="611"/>
      <c r="BK10" s="611"/>
      <c r="BL10" s="611"/>
      <c r="BM10" s="611"/>
      <c r="BN10" s="612"/>
      <c r="BO10" s="613">
        <v>2.4</v>
      </c>
      <c r="BP10" s="613"/>
      <c r="BQ10" s="613"/>
      <c r="BR10" s="613"/>
      <c r="BS10" s="614">
        <v>34834</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14635</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735</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1542482</v>
      </c>
      <c r="S11" s="611"/>
      <c r="T11" s="611"/>
      <c r="U11" s="611"/>
      <c r="V11" s="611"/>
      <c r="W11" s="611"/>
      <c r="X11" s="611"/>
      <c r="Y11" s="612"/>
      <c r="Z11" s="615">
        <v>4.5</v>
      </c>
      <c r="AA11" s="616"/>
      <c r="AB11" s="616"/>
      <c r="AC11" s="622"/>
      <c r="AD11" s="619">
        <v>1542482</v>
      </c>
      <c r="AE11" s="611"/>
      <c r="AF11" s="611"/>
      <c r="AG11" s="611"/>
      <c r="AH11" s="611"/>
      <c r="AI11" s="611"/>
      <c r="AJ11" s="611"/>
      <c r="AK11" s="612"/>
      <c r="AL11" s="615">
        <v>9.1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452593</v>
      </c>
      <c r="BH11" s="611"/>
      <c r="BI11" s="611"/>
      <c r="BJ11" s="611"/>
      <c r="BK11" s="611"/>
      <c r="BL11" s="611"/>
      <c r="BM11" s="611"/>
      <c r="BN11" s="612"/>
      <c r="BO11" s="613">
        <v>5.0999999999999996</v>
      </c>
      <c r="BP11" s="613"/>
      <c r="BQ11" s="613"/>
      <c r="BR11" s="613"/>
      <c r="BS11" s="614">
        <v>129309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1364777</v>
      </c>
      <c r="CS11" s="611"/>
      <c r="CT11" s="611"/>
      <c r="CU11" s="611"/>
      <c r="CV11" s="611"/>
      <c r="CW11" s="611"/>
      <c r="CX11" s="611"/>
      <c r="CY11" s="612"/>
      <c r="CZ11" s="613">
        <v>4.0999999999999996</v>
      </c>
      <c r="DA11" s="613"/>
      <c r="DB11" s="613"/>
      <c r="DC11" s="613"/>
      <c r="DD11" s="619">
        <v>183343</v>
      </c>
      <c r="DE11" s="611"/>
      <c r="DF11" s="611"/>
      <c r="DG11" s="611"/>
      <c r="DH11" s="611"/>
      <c r="DI11" s="611"/>
      <c r="DJ11" s="611"/>
      <c r="DK11" s="611"/>
      <c r="DL11" s="611"/>
      <c r="DM11" s="611"/>
      <c r="DN11" s="611"/>
      <c r="DO11" s="611"/>
      <c r="DP11" s="612"/>
      <c r="DQ11" s="619">
        <v>718009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5760</v>
      </c>
      <c r="S12" s="611"/>
      <c r="T12" s="611"/>
      <c r="U12" s="611"/>
      <c r="V12" s="611"/>
      <c r="W12" s="611"/>
      <c r="X12" s="611"/>
      <c r="Y12" s="612"/>
      <c r="Z12" s="613">
        <v>0</v>
      </c>
      <c r="AA12" s="613"/>
      <c r="AB12" s="613"/>
      <c r="AC12" s="613"/>
      <c r="AD12" s="614">
        <v>5760</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4955341</v>
      </c>
      <c r="BH12" s="611"/>
      <c r="BI12" s="611"/>
      <c r="BJ12" s="611"/>
      <c r="BK12" s="611"/>
      <c r="BL12" s="611"/>
      <c r="BM12" s="611"/>
      <c r="BN12" s="612"/>
      <c r="BO12" s="613">
        <v>55.7</v>
      </c>
      <c r="BP12" s="613"/>
      <c r="BQ12" s="613"/>
      <c r="BR12" s="613"/>
      <c r="BS12" s="614">
        <v>611485</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1369652</v>
      </c>
      <c r="CS12" s="611"/>
      <c r="CT12" s="611"/>
      <c r="CU12" s="611"/>
      <c r="CV12" s="611"/>
      <c r="CW12" s="611"/>
      <c r="CX12" s="611"/>
      <c r="CY12" s="612"/>
      <c r="CZ12" s="613">
        <v>4.0999999999999996</v>
      </c>
      <c r="DA12" s="613"/>
      <c r="DB12" s="613"/>
      <c r="DC12" s="613"/>
      <c r="DD12" s="619">
        <v>81796</v>
      </c>
      <c r="DE12" s="611"/>
      <c r="DF12" s="611"/>
      <c r="DG12" s="611"/>
      <c r="DH12" s="611"/>
      <c r="DI12" s="611"/>
      <c r="DJ12" s="611"/>
      <c r="DK12" s="611"/>
      <c r="DL12" s="611"/>
      <c r="DM12" s="611"/>
      <c r="DN12" s="611"/>
      <c r="DO12" s="611"/>
      <c r="DP12" s="612"/>
      <c r="DQ12" s="619">
        <v>655941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4925183</v>
      </c>
      <c r="BH13" s="611"/>
      <c r="BI13" s="611"/>
      <c r="BJ13" s="611"/>
      <c r="BK13" s="611"/>
      <c r="BL13" s="611"/>
      <c r="BM13" s="611"/>
      <c r="BN13" s="612"/>
      <c r="BO13" s="613">
        <v>55.3</v>
      </c>
      <c r="BP13" s="613"/>
      <c r="BQ13" s="613"/>
      <c r="BR13" s="613"/>
      <c r="BS13" s="614">
        <v>611485</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3800942</v>
      </c>
      <c r="CS13" s="611"/>
      <c r="CT13" s="611"/>
      <c r="CU13" s="611"/>
      <c r="CV13" s="611"/>
      <c r="CW13" s="611"/>
      <c r="CX13" s="611"/>
      <c r="CY13" s="612"/>
      <c r="CZ13" s="613">
        <v>11.4</v>
      </c>
      <c r="DA13" s="613"/>
      <c r="DB13" s="613"/>
      <c r="DC13" s="613"/>
      <c r="DD13" s="619">
        <v>2448167</v>
      </c>
      <c r="DE13" s="611"/>
      <c r="DF13" s="611"/>
      <c r="DG13" s="611"/>
      <c r="DH13" s="611"/>
      <c r="DI13" s="611"/>
      <c r="DJ13" s="611"/>
      <c r="DK13" s="611"/>
      <c r="DL13" s="611"/>
      <c r="DM13" s="611"/>
      <c r="DN13" s="611"/>
      <c r="DO13" s="611"/>
      <c r="DP13" s="612"/>
      <c r="DQ13" s="619">
        <v>1304235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1129</v>
      </c>
      <c r="S14" s="611"/>
      <c r="T14" s="611"/>
      <c r="U14" s="611"/>
      <c r="V14" s="611"/>
      <c r="W14" s="611"/>
      <c r="X14" s="611"/>
      <c r="Y14" s="612"/>
      <c r="Z14" s="613">
        <v>0</v>
      </c>
      <c r="AA14" s="613"/>
      <c r="AB14" s="613"/>
      <c r="AC14" s="613"/>
      <c r="AD14" s="614">
        <v>1129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237955</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1048466</v>
      </c>
      <c r="CS14" s="611"/>
      <c r="CT14" s="611"/>
      <c r="CU14" s="611"/>
      <c r="CV14" s="611"/>
      <c r="CW14" s="611"/>
      <c r="CX14" s="611"/>
      <c r="CY14" s="612"/>
      <c r="CZ14" s="613">
        <v>3.2</v>
      </c>
      <c r="DA14" s="613"/>
      <c r="DB14" s="613"/>
      <c r="DC14" s="613"/>
      <c r="DD14" s="619">
        <v>91717</v>
      </c>
      <c r="DE14" s="611"/>
      <c r="DF14" s="611"/>
      <c r="DG14" s="611"/>
      <c r="DH14" s="611"/>
      <c r="DI14" s="611"/>
      <c r="DJ14" s="611"/>
      <c r="DK14" s="611"/>
      <c r="DL14" s="611"/>
      <c r="DM14" s="611"/>
      <c r="DN14" s="611"/>
      <c r="DO14" s="611"/>
      <c r="DP14" s="612"/>
      <c r="DQ14" s="619">
        <v>708281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543137</v>
      </c>
      <c r="BH15" s="611"/>
      <c r="BI15" s="611"/>
      <c r="BJ15" s="611"/>
      <c r="BK15" s="611"/>
      <c r="BL15" s="611"/>
      <c r="BM15" s="611"/>
      <c r="BN15" s="612"/>
      <c r="BO15" s="613">
        <v>6.1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2825258</v>
      </c>
      <c r="CS15" s="611"/>
      <c r="CT15" s="611"/>
      <c r="CU15" s="611"/>
      <c r="CV15" s="611"/>
      <c r="CW15" s="611"/>
      <c r="CX15" s="611"/>
      <c r="CY15" s="612"/>
      <c r="CZ15" s="613">
        <v>8.5</v>
      </c>
      <c r="DA15" s="613"/>
      <c r="DB15" s="613"/>
      <c r="DC15" s="613"/>
      <c r="DD15" s="619">
        <v>294114</v>
      </c>
      <c r="DE15" s="611"/>
      <c r="DF15" s="611"/>
      <c r="DG15" s="611"/>
      <c r="DH15" s="611"/>
      <c r="DI15" s="611"/>
      <c r="DJ15" s="611"/>
      <c r="DK15" s="611"/>
      <c r="DL15" s="611"/>
      <c r="DM15" s="611"/>
      <c r="DN15" s="611"/>
      <c r="DO15" s="611"/>
      <c r="DP15" s="612"/>
      <c r="DQ15" s="619">
        <v>1729571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16040</v>
      </c>
      <c r="S16" s="611"/>
      <c r="T16" s="611"/>
      <c r="U16" s="611"/>
      <c r="V16" s="611"/>
      <c r="W16" s="611"/>
      <c r="X16" s="611"/>
      <c r="Y16" s="612"/>
      <c r="Z16" s="613">
        <v>0</v>
      </c>
      <c r="AA16" s="613"/>
      <c r="AB16" s="613"/>
      <c r="AC16" s="613"/>
      <c r="AD16" s="614">
        <v>16040</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178588</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39733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104401</v>
      </c>
      <c r="S17" s="611"/>
      <c r="T17" s="611"/>
      <c r="U17" s="611"/>
      <c r="V17" s="611"/>
      <c r="W17" s="611"/>
      <c r="X17" s="611"/>
      <c r="Y17" s="612"/>
      <c r="Z17" s="613">
        <v>0.3</v>
      </c>
      <c r="AA17" s="613"/>
      <c r="AB17" s="613"/>
      <c r="AC17" s="613"/>
      <c r="AD17" s="614">
        <v>104401</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3445136</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3289888</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63690</v>
      </c>
      <c r="S18" s="611"/>
      <c r="T18" s="611"/>
      <c r="U18" s="611"/>
      <c r="V18" s="611"/>
      <c r="W18" s="611"/>
      <c r="X18" s="611"/>
      <c r="Y18" s="612"/>
      <c r="Z18" s="613">
        <v>0.2</v>
      </c>
      <c r="AA18" s="613"/>
      <c r="AB18" s="613"/>
      <c r="AC18" s="613"/>
      <c r="AD18" s="614">
        <v>63690</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61456</v>
      </c>
      <c r="S19" s="611"/>
      <c r="T19" s="611"/>
      <c r="U19" s="611"/>
      <c r="V19" s="611"/>
      <c r="W19" s="611"/>
      <c r="X19" s="611"/>
      <c r="Y19" s="612"/>
      <c r="Z19" s="613">
        <v>0.2</v>
      </c>
      <c r="AA19" s="613"/>
      <c r="AB19" s="613"/>
      <c r="AC19" s="613"/>
      <c r="AD19" s="614">
        <v>61456</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2234</v>
      </c>
      <c r="S20" s="611"/>
      <c r="T20" s="611"/>
      <c r="U20" s="611"/>
      <c r="V20" s="611"/>
      <c r="W20" s="611"/>
      <c r="X20" s="611"/>
      <c r="Y20" s="612"/>
      <c r="Z20" s="613">
        <v>0</v>
      </c>
      <c r="AA20" s="613"/>
      <c r="AB20" s="613"/>
      <c r="AC20" s="613"/>
      <c r="AD20" s="614">
        <v>2234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33255827</v>
      </c>
      <c r="CS20" s="611"/>
      <c r="CT20" s="611"/>
      <c r="CU20" s="611"/>
      <c r="CV20" s="611"/>
      <c r="CW20" s="611"/>
      <c r="CX20" s="611"/>
      <c r="CY20" s="612"/>
      <c r="CZ20" s="613">
        <v>100</v>
      </c>
      <c r="DA20" s="613"/>
      <c r="DB20" s="613"/>
      <c r="DC20" s="613"/>
      <c r="DD20" s="619">
        <v>3171444</v>
      </c>
      <c r="DE20" s="611"/>
      <c r="DF20" s="611"/>
      <c r="DG20" s="611"/>
      <c r="DH20" s="611"/>
      <c r="DI20" s="611"/>
      <c r="DJ20" s="611"/>
      <c r="DK20" s="611"/>
      <c r="DL20" s="611"/>
      <c r="DM20" s="611"/>
      <c r="DN20" s="611"/>
      <c r="DO20" s="611"/>
      <c r="DP20" s="612"/>
      <c r="DQ20" s="619">
        <v>19956205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6625034</v>
      </c>
      <c r="S21" s="611"/>
      <c r="T21" s="611"/>
      <c r="U21" s="611"/>
      <c r="V21" s="611"/>
      <c r="W21" s="611"/>
      <c r="X21" s="611"/>
      <c r="Y21" s="612"/>
      <c r="Z21" s="613">
        <v>19.2</v>
      </c>
      <c r="AA21" s="613"/>
      <c r="AB21" s="613"/>
      <c r="AC21" s="613"/>
      <c r="AD21" s="614">
        <v>5898438</v>
      </c>
      <c r="AE21" s="614"/>
      <c r="AF21" s="614"/>
      <c r="AG21" s="614"/>
      <c r="AH21" s="614"/>
      <c r="AI21" s="614"/>
      <c r="AJ21" s="614"/>
      <c r="AK21" s="614"/>
      <c r="AL21" s="615">
        <v>34.799999999999997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5898438</v>
      </c>
      <c r="S22" s="611"/>
      <c r="T22" s="611"/>
      <c r="U22" s="611"/>
      <c r="V22" s="611"/>
      <c r="W22" s="611"/>
      <c r="X22" s="611"/>
      <c r="Y22" s="612"/>
      <c r="Z22" s="613">
        <v>17.100000000000001</v>
      </c>
      <c r="AA22" s="613"/>
      <c r="AB22" s="613"/>
      <c r="AC22" s="613"/>
      <c r="AD22" s="614">
        <v>5898438</v>
      </c>
      <c r="AE22" s="614"/>
      <c r="AF22" s="614"/>
      <c r="AG22" s="614"/>
      <c r="AH22" s="614"/>
      <c r="AI22" s="614"/>
      <c r="AJ22" s="614"/>
      <c r="AK22" s="614"/>
      <c r="AL22" s="615">
        <v>34.799999999999997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726596</v>
      </c>
      <c r="S23" s="611"/>
      <c r="T23" s="611"/>
      <c r="U23" s="611"/>
      <c r="V23" s="611"/>
      <c r="W23" s="611"/>
      <c r="X23" s="611"/>
      <c r="Y23" s="612"/>
      <c r="Z23" s="613">
        <v>2.1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18073904</v>
      </c>
      <c r="CS24" s="600"/>
      <c r="CT24" s="600"/>
      <c r="CU24" s="600"/>
      <c r="CV24" s="600"/>
      <c r="CW24" s="600"/>
      <c r="CX24" s="600"/>
      <c r="CY24" s="601"/>
      <c r="CZ24" s="604">
        <v>54.3</v>
      </c>
      <c r="DA24" s="605"/>
      <c r="DB24" s="605"/>
      <c r="DC24" s="621"/>
      <c r="DD24" s="645">
        <v>11344103</v>
      </c>
      <c r="DE24" s="600"/>
      <c r="DF24" s="600"/>
      <c r="DG24" s="600"/>
      <c r="DH24" s="600"/>
      <c r="DI24" s="600"/>
      <c r="DJ24" s="600"/>
      <c r="DK24" s="601"/>
      <c r="DL24" s="645">
        <v>9981341</v>
      </c>
      <c r="DM24" s="600"/>
      <c r="DN24" s="600"/>
      <c r="DO24" s="600"/>
      <c r="DP24" s="600"/>
      <c r="DQ24" s="600"/>
      <c r="DR24" s="600"/>
      <c r="DS24" s="600"/>
      <c r="DT24" s="600"/>
      <c r="DU24" s="600"/>
      <c r="DV24" s="601"/>
      <c r="DW24" s="604">
        <v>58.6</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17625218</v>
      </c>
      <c r="S25" s="611"/>
      <c r="T25" s="611"/>
      <c r="U25" s="611"/>
      <c r="V25" s="611"/>
      <c r="W25" s="611"/>
      <c r="X25" s="611"/>
      <c r="Y25" s="612"/>
      <c r="Z25" s="613">
        <v>51</v>
      </c>
      <c r="AA25" s="613"/>
      <c r="AB25" s="613"/>
      <c r="AC25" s="613"/>
      <c r="AD25" s="614">
        <v>16898622</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5189377</v>
      </c>
      <c r="CS25" s="642"/>
      <c r="CT25" s="642"/>
      <c r="CU25" s="642"/>
      <c r="CV25" s="642"/>
      <c r="CW25" s="642"/>
      <c r="CX25" s="642"/>
      <c r="CY25" s="643"/>
      <c r="CZ25" s="615">
        <v>15.6</v>
      </c>
      <c r="DA25" s="640"/>
      <c r="DB25" s="640"/>
      <c r="DC25" s="644"/>
      <c r="DD25" s="619">
        <v>4549983</v>
      </c>
      <c r="DE25" s="642"/>
      <c r="DF25" s="642"/>
      <c r="DG25" s="642"/>
      <c r="DH25" s="642"/>
      <c r="DI25" s="642"/>
      <c r="DJ25" s="642"/>
      <c r="DK25" s="643"/>
      <c r="DL25" s="619">
        <v>4294980</v>
      </c>
      <c r="DM25" s="642"/>
      <c r="DN25" s="642"/>
      <c r="DO25" s="642"/>
      <c r="DP25" s="642"/>
      <c r="DQ25" s="642"/>
      <c r="DR25" s="642"/>
      <c r="DS25" s="642"/>
      <c r="DT25" s="642"/>
      <c r="DU25" s="642"/>
      <c r="DV25" s="643"/>
      <c r="DW25" s="615">
        <v>25.2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9671</v>
      </c>
      <c r="S26" s="611"/>
      <c r="T26" s="611"/>
      <c r="U26" s="611"/>
      <c r="V26" s="611"/>
      <c r="W26" s="611"/>
      <c r="X26" s="611"/>
      <c r="Y26" s="612"/>
      <c r="Z26" s="613">
        <v>0</v>
      </c>
      <c r="AA26" s="613"/>
      <c r="AB26" s="613"/>
      <c r="AC26" s="613"/>
      <c r="AD26" s="614">
        <v>9671</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3329108</v>
      </c>
      <c r="CS26" s="611"/>
      <c r="CT26" s="611"/>
      <c r="CU26" s="611"/>
      <c r="CV26" s="611"/>
      <c r="CW26" s="611"/>
      <c r="CX26" s="611"/>
      <c r="CY26" s="612"/>
      <c r="CZ26" s="615">
        <v>10</v>
      </c>
      <c r="DA26" s="640"/>
      <c r="DB26" s="640"/>
      <c r="DC26" s="644"/>
      <c r="DD26" s="619">
        <v>3071408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452821</v>
      </c>
      <c r="S27" s="611"/>
      <c r="T27" s="611"/>
      <c r="U27" s="611"/>
      <c r="V27" s="611"/>
      <c r="W27" s="611"/>
      <c r="X27" s="611"/>
      <c r="Y27" s="612"/>
      <c r="Z27" s="613">
        <v>1.3</v>
      </c>
      <c r="AA27" s="613"/>
      <c r="AB27" s="613"/>
      <c r="AC27" s="613"/>
      <c r="AD27" s="614">
        <v>1768</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8898314</v>
      </c>
      <c r="BH27" s="611"/>
      <c r="BI27" s="611"/>
      <c r="BJ27" s="611"/>
      <c r="BK27" s="611"/>
      <c r="BL27" s="611"/>
      <c r="BM27" s="611"/>
      <c r="BN27" s="612"/>
      <c r="BO27" s="613">
        <v>100</v>
      </c>
      <c r="BP27" s="613"/>
      <c r="BQ27" s="613"/>
      <c r="BR27" s="613"/>
      <c r="BS27" s="614">
        <v>775628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9439391</v>
      </c>
      <c r="CS27" s="642"/>
      <c r="CT27" s="642"/>
      <c r="CU27" s="642"/>
      <c r="CV27" s="642"/>
      <c r="CW27" s="642"/>
      <c r="CX27" s="642"/>
      <c r="CY27" s="643"/>
      <c r="CZ27" s="615">
        <v>28.4</v>
      </c>
      <c r="DA27" s="640"/>
      <c r="DB27" s="640"/>
      <c r="DC27" s="644"/>
      <c r="DD27" s="619">
        <v>3504232</v>
      </c>
      <c r="DE27" s="642"/>
      <c r="DF27" s="642"/>
      <c r="DG27" s="642"/>
      <c r="DH27" s="642"/>
      <c r="DI27" s="642"/>
      <c r="DJ27" s="642"/>
      <c r="DK27" s="643"/>
      <c r="DL27" s="619">
        <v>2396473</v>
      </c>
      <c r="DM27" s="642"/>
      <c r="DN27" s="642"/>
      <c r="DO27" s="642"/>
      <c r="DP27" s="642"/>
      <c r="DQ27" s="642"/>
      <c r="DR27" s="642"/>
      <c r="DS27" s="642"/>
      <c r="DT27" s="642"/>
      <c r="DU27" s="642"/>
      <c r="DV27" s="643"/>
      <c r="DW27" s="615">
        <v>14.1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306882</v>
      </c>
      <c r="S28" s="611"/>
      <c r="T28" s="611"/>
      <c r="U28" s="611"/>
      <c r="V28" s="611"/>
      <c r="W28" s="611"/>
      <c r="X28" s="611"/>
      <c r="Y28" s="612"/>
      <c r="Z28" s="613">
        <v>0.9</v>
      </c>
      <c r="AA28" s="613"/>
      <c r="AB28" s="613"/>
      <c r="AC28" s="613"/>
      <c r="AD28" s="614">
        <v>17982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3445136</v>
      </c>
      <c r="CS28" s="611"/>
      <c r="CT28" s="611"/>
      <c r="CU28" s="611"/>
      <c r="CV28" s="611"/>
      <c r="CW28" s="611"/>
      <c r="CX28" s="611"/>
      <c r="CY28" s="612"/>
      <c r="CZ28" s="615">
        <v>10.4</v>
      </c>
      <c r="DA28" s="640"/>
      <c r="DB28" s="640"/>
      <c r="DC28" s="644"/>
      <c r="DD28" s="619">
        <v>3289888</v>
      </c>
      <c r="DE28" s="611"/>
      <c r="DF28" s="611"/>
      <c r="DG28" s="611"/>
      <c r="DH28" s="611"/>
      <c r="DI28" s="611"/>
      <c r="DJ28" s="611"/>
      <c r="DK28" s="612"/>
      <c r="DL28" s="619">
        <v>3289888</v>
      </c>
      <c r="DM28" s="611"/>
      <c r="DN28" s="611"/>
      <c r="DO28" s="611"/>
      <c r="DP28" s="611"/>
      <c r="DQ28" s="611"/>
      <c r="DR28" s="611"/>
      <c r="DS28" s="611"/>
      <c r="DT28" s="611"/>
      <c r="DU28" s="611"/>
      <c r="DV28" s="612"/>
      <c r="DW28" s="615">
        <v>19.3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38475</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3445132</v>
      </c>
      <c r="CS29" s="642"/>
      <c r="CT29" s="642"/>
      <c r="CU29" s="642"/>
      <c r="CV29" s="642"/>
      <c r="CW29" s="642"/>
      <c r="CX29" s="642"/>
      <c r="CY29" s="643"/>
      <c r="CZ29" s="615">
        <v>10.4</v>
      </c>
      <c r="DA29" s="640"/>
      <c r="DB29" s="640"/>
      <c r="DC29" s="644"/>
      <c r="DD29" s="619">
        <v>3289884</v>
      </c>
      <c r="DE29" s="642"/>
      <c r="DF29" s="642"/>
      <c r="DG29" s="642"/>
      <c r="DH29" s="642"/>
      <c r="DI29" s="642"/>
      <c r="DJ29" s="642"/>
      <c r="DK29" s="643"/>
      <c r="DL29" s="619">
        <v>3289884</v>
      </c>
      <c r="DM29" s="642"/>
      <c r="DN29" s="642"/>
      <c r="DO29" s="642"/>
      <c r="DP29" s="642"/>
      <c r="DQ29" s="642"/>
      <c r="DR29" s="642"/>
      <c r="DS29" s="642"/>
      <c r="DT29" s="642"/>
      <c r="DU29" s="642"/>
      <c r="DV29" s="643"/>
      <c r="DW29" s="615">
        <v>19.3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7297867</v>
      </c>
      <c r="S30" s="611"/>
      <c r="T30" s="611"/>
      <c r="U30" s="611"/>
      <c r="V30" s="611"/>
      <c r="W30" s="611"/>
      <c r="X30" s="611"/>
      <c r="Y30" s="612"/>
      <c r="Z30" s="613">
        <v>21.1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3334736</v>
      </c>
      <c r="CS30" s="611"/>
      <c r="CT30" s="611"/>
      <c r="CU30" s="611"/>
      <c r="CV30" s="611"/>
      <c r="CW30" s="611"/>
      <c r="CX30" s="611"/>
      <c r="CY30" s="612"/>
      <c r="CZ30" s="615">
        <v>10</v>
      </c>
      <c r="DA30" s="640"/>
      <c r="DB30" s="640"/>
      <c r="DC30" s="644"/>
      <c r="DD30" s="619">
        <v>3183405</v>
      </c>
      <c r="DE30" s="611"/>
      <c r="DF30" s="611"/>
      <c r="DG30" s="611"/>
      <c r="DH30" s="611"/>
      <c r="DI30" s="611"/>
      <c r="DJ30" s="611"/>
      <c r="DK30" s="612"/>
      <c r="DL30" s="619">
        <v>3183405</v>
      </c>
      <c r="DM30" s="611"/>
      <c r="DN30" s="611"/>
      <c r="DO30" s="611"/>
      <c r="DP30" s="611"/>
      <c r="DQ30" s="611"/>
      <c r="DR30" s="611"/>
      <c r="DS30" s="611"/>
      <c r="DT30" s="611"/>
      <c r="DU30" s="611"/>
      <c r="DV30" s="612"/>
      <c r="DW30" s="615">
        <v>18.7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98.1</v>
      </c>
      <c r="BN31" s="654"/>
      <c r="BO31" s="654"/>
      <c r="BP31" s="654"/>
      <c r="BQ31" s="655"/>
      <c r="BR31" s="666">
        <v>99.4</v>
      </c>
      <c r="BS31" s="654"/>
      <c r="BT31" s="654"/>
      <c r="BU31" s="654"/>
      <c r="BV31" s="654"/>
      <c r="BW31" s="654"/>
      <c r="BX31" s="605">
        <v>97.8</v>
      </c>
      <c r="BY31" s="654"/>
      <c r="BZ31" s="654"/>
      <c r="CA31" s="654"/>
      <c r="CB31" s="655"/>
      <c r="CD31" s="648"/>
      <c r="CE31" s="649"/>
      <c r="CF31" s="607" t="s">
        <v>300</v>
      </c>
      <c r="CG31" s="608"/>
      <c r="CH31" s="608"/>
      <c r="CI31" s="608"/>
      <c r="CJ31" s="608"/>
      <c r="CK31" s="608"/>
      <c r="CL31" s="608"/>
      <c r="CM31" s="608"/>
      <c r="CN31" s="608"/>
      <c r="CO31" s="608"/>
      <c r="CP31" s="608"/>
      <c r="CQ31" s="609"/>
      <c r="CR31" s="610">
        <v>110396</v>
      </c>
      <c r="CS31" s="642"/>
      <c r="CT31" s="642"/>
      <c r="CU31" s="642"/>
      <c r="CV31" s="642"/>
      <c r="CW31" s="642"/>
      <c r="CX31" s="642"/>
      <c r="CY31" s="643"/>
      <c r="CZ31" s="615">
        <v>0.3</v>
      </c>
      <c r="DA31" s="640"/>
      <c r="DB31" s="640"/>
      <c r="DC31" s="644"/>
      <c r="DD31" s="619">
        <v>106479</v>
      </c>
      <c r="DE31" s="642"/>
      <c r="DF31" s="642"/>
      <c r="DG31" s="642"/>
      <c r="DH31" s="642"/>
      <c r="DI31" s="642"/>
      <c r="DJ31" s="642"/>
      <c r="DK31" s="643"/>
      <c r="DL31" s="619">
        <v>106479</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2961041</v>
      </c>
      <c r="S32" s="611"/>
      <c r="T32" s="611"/>
      <c r="U32" s="611"/>
      <c r="V32" s="611"/>
      <c r="W32" s="611"/>
      <c r="X32" s="611"/>
      <c r="Y32" s="612"/>
      <c r="Z32" s="613">
        <v>8.6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2"/>
      <c r="BI32" s="642"/>
      <c r="BJ32" s="642"/>
      <c r="BK32" s="642"/>
      <c r="BL32" s="642"/>
      <c r="BM32" s="616">
        <v>98.4</v>
      </c>
      <c r="BN32" s="642"/>
      <c r="BO32" s="642"/>
      <c r="BP32" s="642"/>
      <c r="BQ32" s="665"/>
      <c r="BR32" s="667">
        <v>99.4</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v>4</v>
      </c>
      <c r="CS32" s="611"/>
      <c r="CT32" s="611"/>
      <c r="CU32" s="611"/>
      <c r="CV32" s="611"/>
      <c r="CW32" s="611"/>
      <c r="CX32" s="611"/>
      <c r="CY32" s="612"/>
      <c r="CZ32" s="615">
        <v>0</v>
      </c>
      <c r="DA32" s="640"/>
      <c r="DB32" s="640"/>
      <c r="DC32" s="644"/>
      <c r="DD32" s="619">
        <v>4</v>
      </c>
      <c r="DE32" s="611"/>
      <c r="DF32" s="611"/>
      <c r="DG32" s="611"/>
      <c r="DH32" s="611"/>
      <c r="DI32" s="611"/>
      <c r="DJ32" s="611"/>
      <c r="DK32" s="612"/>
      <c r="DL32" s="619">
        <v>4</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336783</v>
      </c>
      <c r="S33" s="611"/>
      <c r="T33" s="611"/>
      <c r="U33" s="611"/>
      <c r="V33" s="611"/>
      <c r="W33" s="611"/>
      <c r="X33" s="611"/>
      <c r="Y33" s="612"/>
      <c r="Z33" s="613">
        <v>1</v>
      </c>
      <c r="AA33" s="613"/>
      <c r="AB33" s="613"/>
      <c r="AC33" s="613"/>
      <c r="AD33" s="614">
        <v>8587</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97.8</v>
      </c>
      <c r="BN33" s="669"/>
      <c r="BO33" s="669"/>
      <c r="BP33" s="669"/>
      <c r="BQ33" s="671"/>
      <c r="BR33" s="668">
        <v>99.3</v>
      </c>
      <c r="BS33" s="669"/>
      <c r="BT33" s="669"/>
      <c r="BU33" s="669"/>
      <c r="BV33" s="669"/>
      <c r="BW33" s="669"/>
      <c r="BX33" s="670">
        <v>97.2</v>
      </c>
      <c r="BY33" s="669"/>
      <c r="BZ33" s="669"/>
      <c r="CA33" s="669"/>
      <c r="CB33" s="671"/>
      <c r="CD33" s="607" t="s">
        <v>307</v>
      </c>
      <c r="CE33" s="608"/>
      <c r="CF33" s="608"/>
      <c r="CG33" s="608"/>
      <c r="CH33" s="608"/>
      <c r="CI33" s="608"/>
      <c r="CJ33" s="608"/>
      <c r="CK33" s="608"/>
      <c r="CL33" s="608"/>
      <c r="CM33" s="608"/>
      <c r="CN33" s="608"/>
      <c r="CO33" s="608"/>
      <c r="CP33" s="608"/>
      <c r="CQ33" s="609"/>
      <c r="CR33" s="610">
        <v>11831891</v>
      </c>
      <c r="CS33" s="642"/>
      <c r="CT33" s="642"/>
      <c r="CU33" s="642"/>
      <c r="CV33" s="642"/>
      <c r="CW33" s="642"/>
      <c r="CX33" s="642"/>
      <c r="CY33" s="643"/>
      <c r="CZ33" s="615">
        <v>35.6</v>
      </c>
      <c r="DA33" s="640"/>
      <c r="DB33" s="640"/>
      <c r="DC33" s="644"/>
      <c r="DD33" s="619">
        <v>8280950</v>
      </c>
      <c r="DE33" s="642"/>
      <c r="DF33" s="642"/>
      <c r="DG33" s="642"/>
      <c r="DH33" s="642"/>
      <c r="DI33" s="642"/>
      <c r="DJ33" s="642"/>
      <c r="DK33" s="643"/>
      <c r="DL33" s="619">
        <v>5302558</v>
      </c>
      <c r="DM33" s="642"/>
      <c r="DN33" s="642"/>
      <c r="DO33" s="642"/>
      <c r="DP33" s="642"/>
      <c r="DQ33" s="642"/>
      <c r="DR33" s="642"/>
      <c r="DS33" s="642"/>
      <c r="DT33" s="642"/>
      <c r="DU33" s="642"/>
      <c r="DV33" s="643"/>
      <c r="DW33" s="615">
        <v>31.1</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703408</v>
      </c>
      <c r="S34" s="611"/>
      <c r="T34" s="611"/>
      <c r="U34" s="611"/>
      <c r="V34" s="611"/>
      <c r="W34" s="611"/>
      <c r="X34" s="611"/>
      <c r="Y34" s="612"/>
      <c r="Z34" s="613">
        <v>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4660876</v>
      </c>
      <c r="CS34" s="611"/>
      <c r="CT34" s="611"/>
      <c r="CU34" s="611"/>
      <c r="CV34" s="611"/>
      <c r="CW34" s="611"/>
      <c r="CX34" s="611"/>
      <c r="CY34" s="612"/>
      <c r="CZ34" s="615">
        <v>14</v>
      </c>
      <c r="DA34" s="640"/>
      <c r="DB34" s="640"/>
      <c r="DC34" s="644"/>
      <c r="DD34" s="619">
        <v>3019980</v>
      </c>
      <c r="DE34" s="611"/>
      <c r="DF34" s="611"/>
      <c r="DG34" s="611"/>
      <c r="DH34" s="611"/>
      <c r="DI34" s="611"/>
      <c r="DJ34" s="611"/>
      <c r="DK34" s="612"/>
      <c r="DL34" s="619">
        <v>2487863</v>
      </c>
      <c r="DM34" s="611"/>
      <c r="DN34" s="611"/>
      <c r="DO34" s="611"/>
      <c r="DP34" s="611"/>
      <c r="DQ34" s="611"/>
      <c r="DR34" s="611"/>
      <c r="DS34" s="611"/>
      <c r="DT34" s="611"/>
      <c r="DU34" s="611"/>
      <c r="DV34" s="612"/>
      <c r="DW34" s="615">
        <v>14.6</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1776866</v>
      </c>
      <c r="S35" s="611"/>
      <c r="T35" s="611"/>
      <c r="U35" s="611"/>
      <c r="V35" s="611"/>
      <c r="W35" s="611"/>
      <c r="X35" s="611"/>
      <c r="Y35" s="612"/>
      <c r="Z35" s="613">
        <v>5.0999999999999996</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180021</v>
      </c>
      <c r="CS35" s="642"/>
      <c r="CT35" s="642"/>
      <c r="CU35" s="642"/>
      <c r="CV35" s="642"/>
      <c r="CW35" s="642"/>
      <c r="CX35" s="642"/>
      <c r="CY35" s="643"/>
      <c r="CZ35" s="615">
        <v>0.5</v>
      </c>
      <c r="DA35" s="640"/>
      <c r="DB35" s="640"/>
      <c r="DC35" s="644"/>
      <c r="DD35" s="619">
        <v>100383</v>
      </c>
      <c r="DE35" s="642"/>
      <c r="DF35" s="642"/>
      <c r="DG35" s="642"/>
      <c r="DH35" s="642"/>
      <c r="DI35" s="642"/>
      <c r="DJ35" s="642"/>
      <c r="DK35" s="643"/>
      <c r="DL35" s="619">
        <v>89305</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523150</v>
      </c>
      <c r="S36" s="611"/>
      <c r="T36" s="611"/>
      <c r="U36" s="611"/>
      <c r="V36" s="611"/>
      <c r="W36" s="611"/>
      <c r="X36" s="611"/>
      <c r="Y36" s="612"/>
      <c r="Z36" s="613">
        <v>1.5</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3613510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136264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3227543</v>
      </c>
      <c r="CS36" s="611"/>
      <c r="CT36" s="611"/>
      <c r="CU36" s="611"/>
      <c r="CV36" s="611"/>
      <c r="CW36" s="611"/>
      <c r="CX36" s="611"/>
      <c r="CY36" s="612"/>
      <c r="CZ36" s="615">
        <v>9.6999999999999993</v>
      </c>
      <c r="DA36" s="640"/>
      <c r="DB36" s="640"/>
      <c r="DC36" s="644"/>
      <c r="DD36" s="619">
        <v>2438715</v>
      </c>
      <c r="DE36" s="611"/>
      <c r="DF36" s="611"/>
      <c r="DG36" s="611"/>
      <c r="DH36" s="611"/>
      <c r="DI36" s="611"/>
      <c r="DJ36" s="611"/>
      <c r="DK36" s="612"/>
      <c r="DL36" s="619">
        <v>912000</v>
      </c>
      <c r="DM36" s="611"/>
      <c r="DN36" s="611"/>
      <c r="DO36" s="611"/>
      <c r="DP36" s="611"/>
      <c r="DQ36" s="611"/>
      <c r="DR36" s="611"/>
      <c r="DS36" s="611"/>
      <c r="DT36" s="611"/>
      <c r="DU36" s="611"/>
      <c r="DV36" s="612"/>
      <c r="DW36" s="615">
        <v>5.4</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899176</v>
      </c>
      <c r="S37" s="611"/>
      <c r="T37" s="611"/>
      <c r="U37" s="611"/>
      <c r="V37" s="611"/>
      <c r="W37" s="611"/>
      <c r="X37" s="611"/>
      <c r="Y37" s="612"/>
      <c r="Z37" s="613">
        <v>2.6</v>
      </c>
      <c r="AA37" s="613"/>
      <c r="AB37" s="613"/>
      <c r="AC37" s="613"/>
      <c r="AD37" s="614">
        <v>14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775000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35532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315914</v>
      </c>
      <c r="CS37" s="642"/>
      <c r="CT37" s="642"/>
      <c r="CU37" s="642"/>
      <c r="CV37" s="642"/>
      <c r="CW37" s="642"/>
      <c r="CX37" s="642"/>
      <c r="CY37" s="643"/>
      <c r="CZ37" s="615">
        <v>0.9</v>
      </c>
      <c r="DA37" s="640"/>
      <c r="DB37" s="640"/>
      <c r="DC37" s="644"/>
      <c r="DD37" s="619">
        <v>315914</v>
      </c>
      <c r="DE37" s="642"/>
      <c r="DF37" s="642"/>
      <c r="DG37" s="642"/>
      <c r="DH37" s="642"/>
      <c r="DI37" s="642"/>
      <c r="DJ37" s="642"/>
      <c r="DK37" s="643"/>
      <c r="DL37" s="619">
        <v>245383</v>
      </c>
      <c r="DM37" s="642"/>
      <c r="DN37" s="642"/>
      <c r="DO37" s="642"/>
      <c r="DP37" s="642"/>
      <c r="DQ37" s="642"/>
      <c r="DR37" s="642"/>
      <c r="DS37" s="642"/>
      <c r="DT37" s="642"/>
      <c r="DU37" s="642"/>
      <c r="DV37" s="643"/>
      <c r="DW37" s="615">
        <v>1.4</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1635535</v>
      </c>
      <c r="S38" s="611"/>
      <c r="T38" s="611"/>
      <c r="U38" s="611"/>
      <c r="V38" s="611"/>
      <c r="W38" s="611"/>
      <c r="X38" s="611"/>
      <c r="Y38" s="612"/>
      <c r="Z38" s="613">
        <v>4.7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135500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8017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2686874</v>
      </c>
      <c r="CS38" s="611"/>
      <c r="CT38" s="611"/>
      <c r="CU38" s="611"/>
      <c r="CV38" s="611"/>
      <c r="CW38" s="611"/>
      <c r="CX38" s="611"/>
      <c r="CY38" s="612"/>
      <c r="CZ38" s="615">
        <v>8.1</v>
      </c>
      <c r="DA38" s="640"/>
      <c r="DB38" s="640"/>
      <c r="DC38" s="644"/>
      <c r="DD38" s="619">
        <v>2132920</v>
      </c>
      <c r="DE38" s="611"/>
      <c r="DF38" s="611"/>
      <c r="DG38" s="611"/>
      <c r="DH38" s="611"/>
      <c r="DI38" s="611"/>
      <c r="DJ38" s="611"/>
      <c r="DK38" s="612"/>
      <c r="DL38" s="619">
        <v>1712783</v>
      </c>
      <c r="DM38" s="611"/>
      <c r="DN38" s="611"/>
      <c r="DO38" s="611"/>
      <c r="DP38" s="611"/>
      <c r="DQ38" s="611"/>
      <c r="DR38" s="611"/>
      <c r="DS38" s="611"/>
      <c r="DT38" s="611"/>
      <c r="DU38" s="611"/>
      <c r="DV38" s="612"/>
      <c r="DW38" s="615">
        <v>10</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16136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11558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583292</v>
      </c>
      <c r="CS39" s="642"/>
      <c r="CT39" s="642"/>
      <c r="CU39" s="642"/>
      <c r="CV39" s="642"/>
      <c r="CW39" s="642"/>
      <c r="CX39" s="642"/>
      <c r="CY39" s="643"/>
      <c r="CZ39" s="615">
        <v>1.8</v>
      </c>
      <c r="DA39" s="640"/>
      <c r="DB39" s="640"/>
      <c r="DC39" s="644"/>
      <c r="DD39" s="619">
        <v>483167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108135</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493285</v>
      </c>
      <c r="CS40" s="611"/>
      <c r="CT40" s="611"/>
      <c r="CU40" s="611"/>
      <c r="CV40" s="611"/>
      <c r="CW40" s="611"/>
      <c r="CX40" s="611"/>
      <c r="CY40" s="612"/>
      <c r="CZ40" s="615">
        <v>1.5</v>
      </c>
      <c r="DA40" s="640"/>
      <c r="DB40" s="640"/>
      <c r="DC40" s="644"/>
      <c r="DD40" s="619">
        <v>105785</v>
      </c>
      <c r="DE40" s="611"/>
      <c r="DF40" s="611"/>
      <c r="DG40" s="611"/>
      <c r="DH40" s="611"/>
      <c r="DI40" s="611"/>
      <c r="DJ40" s="611"/>
      <c r="DK40" s="612"/>
      <c r="DL40" s="619">
        <v>100607</v>
      </c>
      <c r="DM40" s="611"/>
      <c r="DN40" s="611"/>
      <c r="DO40" s="611"/>
      <c r="DP40" s="611"/>
      <c r="DQ40" s="611"/>
      <c r="DR40" s="611"/>
      <c r="DS40" s="611"/>
      <c r="DT40" s="611"/>
      <c r="DU40" s="611"/>
      <c r="DV40" s="612"/>
      <c r="DW40" s="615">
        <v>0.6</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34566893</v>
      </c>
      <c r="S41" s="683"/>
      <c r="T41" s="683"/>
      <c r="U41" s="683"/>
      <c r="V41" s="683"/>
      <c r="W41" s="683"/>
      <c r="X41" s="683"/>
      <c r="Y41" s="687"/>
      <c r="Z41" s="688">
        <v>100</v>
      </c>
      <c r="AA41" s="688"/>
      <c r="AB41" s="688"/>
      <c r="AC41" s="688"/>
      <c r="AD41" s="689">
        <v>16936644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815259</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1871615</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418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3350032</v>
      </c>
      <c r="CS42" s="642"/>
      <c r="CT42" s="642"/>
      <c r="CU42" s="642"/>
      <c r="CV42" s="642"/>
      <c r="CW42" s="642"/>
      <c r="CX42" s="642"/>
      <c r="CY42" s="643"/>
      <c r="CZ42" s="615">
        <v>10.1</v>
      </c>
      <c r="DA42" s="640"/>
      <c r="DB42" s="640"/>
      <c r="DC42" s="644"/>
      <c r="DD42" s="619">
        <v>331152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73804</v>
      </c>
      <c r="CS43" s="642"/>
      <c r="CT43" s="642"/>
      <c r="CU43" s="642"/>
      <c r="CV43" s="642"/>
      <c r="CW43" s="642"/>
      <c r="CX43" s="642"/>
      <c r="CY43" s="643"/>
      <c r="CZ43" s="615">
        <v>0.2</v>
      </c>
      <c r="DA43" s="640"/>
      <c r="DB43" s="640"/>
      <c r="DC43" s="644"/>
      <c r="DD43" s="619">
        <v>73804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3171444</v>
      </c>
      <c r="CS44" s="611"/>
      <c r="CT44" s="611"/>
      <c r="CU44" s="611"/>
      <c r="CV44" s="611"/>
      <c r="CW44" s="611"/>
      <c r="CX44" s="611"/>
      <c r="CY44" s="612"/>
      <c r="CZ44" s="615">
        <v>9.5</v>
      </c>
      <c r="DA44" s="616"/>
      <c r="DB44" s="616"/>
      <c r="DC44" s="622"/>
      <c r="DD44" s="619">
        <v>291419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2220303</v>
      </c>
      <c r="CS45" s="642"/>
      <c r="CT45" s="642"/>
      <c r="CU45" s="642"/>
      <c r="CV45" s="642"/>
      <c r="CW45" s="642"/>
      <c r="CX45" s="642"/>
      <c r="CY45" s="643"/>
      <c r="CZ45" s="615">
        <v>6.7</v>
      </c>
      <c r="DA45" s="640"/>
      <c r="DB45" s="640"/>
      <c r="DC45" s="644"/>
      <c r="DD45" s="619">
        <v>76542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685702</v>
      </c>
      <c r="CS46" s="611"/>
      <c r="CT46" s="611"/>
      <c r="CU46" s="611"/>
      <c r="CV46" s="611"/>
      <c r="CW46" s="611"/>
      <c r="CX46" s="611"/>
      <c r="CY46" s="612"/>
      <c r="CZ46" s="615">
        <v>2.1</v>
      </c>
      <c r="DA46" s="616"/>
      <c r="DB46" s="616"/>
      <c r="DC46" s="622"/>
      <c r="DD46" s="619">
        <v>201038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178588</v>
      </c>
      <c r="CS47" s="642"/>
      <c r="CT47" s="642"/>
      <c r="CU47" s="642"/>
      <c r="CV47" s="642"/>
      <c r="CW47" s="642"/>
      <c r="CX47" s="642"/>
      <c r="CY47" s="643"/>
      <c r="CZ47" s="615">
        <v>0.5</v>
      </c>
      <c r="DA47" s="640"/>
      <c r="DB47" s="640"/>
      <c r="DC47" s="644"/>
      <c r="DD47" s="619">
        <v>39733</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33255827</v>
      </c>
      <c r="CS49" s="669"/>
      <c r="CT49" s="669"/>
      <c r="CU49" s="669"/>
      <c r="CV49" s="669"/>
      <c r="CW49" s="669"/>
      <c r="CX49" s="669"/>
      <c r="CY49" s="698"/>
      <c r="CZ49" s="690">
        <v>100</v>
      </c>
      <c r="DA49" s="699"/>
      <c r="DB49" s="699"/>
      <c r="DC49" s="700"/>
      <c r="DD49" s="701">
        <v>19956205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vzu8oi0VqfHLs92O7CngpVIvPIL9TWJ9TLlfAGHA54T5f6OX+c/Hj4tl8FcewEY6WlmfICx6kbpRXX2AhILdw==" saltValue="N9rbnVvYmCnOnypsMkdK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29" sqref="AK29:AO2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34281</v>
      </c>
      <c r="R7" s="740"/>
      <c r="S7" s="740"/>
      <c r="T7" s="740"/>
      <c r="U7" s="740"/>
      <c r="V7" s="740">
        <v>32980</v>
      </c>
      <c r="W7" s="740"/>
      <c r="X7" s="740"/>
      <c r="Y7" s="740"/>
      <c r="Z7" s="740"/>
      <c r="AA7" s="740">
        <v>1301</v>
      </c>
      <c r="AB7" s="740"/>
      <c r="AC7" s="740"/>
      <c r="AD7" s="740"/>
      <c r="AE7" s="741"/>
      <c r="AF7" s="742">
        <v>636</v>
      </c>
      <c r="AG7" s="743"/>
      <c r="AH7" s="743"/>
      <c r="AI7" s="743"/>
      <c r="AJ7" s="744"/>
      <c r="AK7" s="745">
        <v>1777</v>
      </c>
      <c r="AL7" s="746"/>
      <c r="AM7" s="746"/>
      <c r="AN7" s="746"/>
      <c r="AO7" s="746"/>
      <c r="AP7" s="746">
        <v>28960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-1</v>
      </c>
      <c r="CI7" s="731"/>
      <c r="CJ7" s="731"/>
      <c r="CK7" s="731"/>
      <c r="CL7" s="732"/>
      <c r="CM7" s="730">
        <v>40</v>
      </c>
      <c r="CN7" s="731"/>
      <c r="CO7" s="731"/>
      <c r="CP7" s="731"/>
      <c r="CQ7" s="732"/>
      <c r="CR7" s="730">
        <v>30</v>
      </c>
      <c r="CS7" s="731"/>
      <c r="CT7" s="731"/>
      <c r="CU7" s="731"/>
      <c r="CV7" s="732"/>
      <c r="CW7" s="730" t="s">
        <v>557</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8"/>
    </row>
    <row r="8" spans="1:131" s="229" customFormat="1" ht="26.25" customHeight="1" x14ac:dyDescent="0.2">
      <c r="A8" s="232">
        <v>2</v>
      </c>
      <c r="B8" s="767" t="s">
        <v>375</v>
      </c>
      <c r="C8" s="768"/>
      <c r="D8" s="768"/>
      <c r="E8" s="768"/>
      <c r="F8" s="768"/>
      <c r="G8" s="768"/>
      <c r="H8" s="768"/>
      <c r="I8" s="768"/>
      <c r="J8" s="768"/>
      <c r="K8" s="768"/>
      <c r="L8" s="768"/>
      <c r="M8" s="768"/>
      <c r="N8" s="768"/>
      <c r="O8" s="768"/>
      <c r="P8" s="769"/>
      <c r="Q8" s="770">
        <v>273</v>
      </c>
      <c r="R8" s="771"/>
      <c r="S8" s="771"/>
      <c r="T8" s="771"/>
      <c r="U8" s="771"/>
      <c r="V8" s="771">
        <v>265</v>
      </c>
      <c r="W8" s="771"/>
      <c r="X8" s="771"/>
      <c r="Y8" s="771"/>
      <c r="Z8" s="771"/>
      <c r="AA8" s="772">
        <v>9</v>
      </c>
      <c r="AB8" s="773"/>
      <c r="AC8" s="773"/>
      <c r="AD8" s="773"/>
      <c r="AE8" s="774"/>
      <c r="AF8" s="775">
        <v>7</v>
      </c>
      <c r="AG8" s="773"/>
      <c r="AH8" s="773"/>
      <c r="AI8" s="773"/>
      <c r="AJ8" s="774"/>
      <c r="AK8" s="756" t="s">
        <v>557</v>
      </c>
      <c r="AL8" s="757"/>
      <c r="AM8" s="757"/>
      <c r="AN8" s="757"/>
      <c r="AO8" s="757"/>
      <c r="AP8" s="757">
        <v>353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8</v>
      </c>
      <c r="CI8" s="764"/>
      <c r="CJ8" s="764"/>
      <c r="CK8" s="764"/>
      <c r="CL8" s="765"/>
      <c r="CM8" s="763">
        <v>-28</v>
      </c>
      <c r="CN8" s="764"/>
      <c r="CO8" s="764"/>
      <c r="CP8" s="764"/>
      <c r="CQ8" s="765"/>
      <c r="CR8" s="763">
        <v>46</v>
      </c>
      <c r="CS8" s="764"/>
      <c r="CT8" s="764"/>
      <c r="CU8" s="764"/>
      <c r="CV8" s="765"/>
      <c r="CW8" s="763">
        <v>3</v>
      </c>
      <c r="CX8" s="764"/>
      <c r="CY8" s="764"/>
      <c r="CZ8" s="764"/>
      <c r="DA8" s="765"/>
      <c r="DB8" s="763">
        <v>41</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8"/>
    </row>
    <row r="9" spans="1:131" s="229" customFormat="1" ht="26.25" customHeight="1" x14ac:dyDescent="0.2">
      <c r="A9" s="232">
        <v>3</v>
      </c>
      <c r="B9" s="767" t="s">
        <v>376</v>
      </c>
      <c r="C9" s="768"/>
      <c r="D9" s="768"/>
      <c r="E9" s="768"/>
      <c r="F9" s="768"/>
      <c r="G9" s="768"/>
      <c r="H9" s="768"/>
      <c r="I9" s="768"/>
      <c r="J9" s="768"/>
      <c r="K9" s="768"/>
      <c r="L9" s="768"/>
      <c r="M9" s="768"/>
      <c r="N9" s="768"/>
      <c r="O9" s="768"/>
      <c r="P9" s="769"/>
      <c r="Q9" s="770">
        <v>20</v>
      </c>
      <c r="R9" s="771"/>
      <c r="S9" s="771"/>
      <c r="T9" s="771"/>
      <c r="U9" s="771"/>
      <c r="V9" s="771">
        <v>20</v>
      </c>
      <c r="W9" s="771"/>
      <c r="X9" s="771"/>
      <c r="Y9" s="771"/>
      <c r="Z9" s="771"/>
      <c r="AA9" s="772">
        <v>1</v>
      </c>
      <c r="AB9" s="773"/>
      <c r="AC9" s="773"/>
      <c r="AD9" s="773"/>
      <c r="AE9" s="774"/>
      <c r="AF9" s="775">
        <v>0</v>
      </c>
      <c r="AG9" s="773"/>
      <c r="AH9" s="773"/>
      <c r="AI9" s="773"/>
      <c r="AJ9" s="774"/>
      <c r="AK9" s="756">
        <v>4</v>
      </c>
      <c r="AL9" s="757"/>
      <c r="AM9" s="757"/>
      <c r="AN9" s="757"/>
      <c r="AO9" s="757"/>
      <c r="AP9" s="757" t="s">
        <v>557</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0</v>
      </c>
      <c r="CI9" s="764"/>
      <c r="CJ9" s="764"/>
      <c r="CK9" s="764"/>
      <c r="CL9" s="765"/>
      <c r="CM9" s="763">
        <v>43</v>
      </c>
      <c r="CN9" s="764"/>
      <c r="CO9" s="764"/>
      <c r="CP9" s="764"/>
      <c r="CQ9" s="765"/>
      <c r="CR9" s="763">
        <v>30</v>
      </c>
      <c r="CS9" s="764"/>
      <c r="CT9" s="764"/>
      <c r="CU9" s="764"/>
      <c r="CV9" s="765"/>
      <c r="CW9" s="763" t="s">
        <v>557</v>
      </c>
      <c r="CX9" s="764"/>
      <c r="CY9" s="764"/>
      <c r="CZ9" s="764"/>
      <c r="DA9" s="765"/>
      <c r="DB9" s="763" t="s">
        <v>557</v>
      </c>
      <c r="DC9" s="764"/>
      <c r="DD9" s="764"/>
      <c r="DE9" s="764"/>
      <c r="DF9" s="765"/>
      <c r="DG9" s="763" t="s">
        <v>557</v>
      </c>
      <c r="DH9" s="764"/>
      <c r="DI9" s="764"/>
      <c r="DJ9" s="764"/>
      <c r="DK9" s="765"/>
      <c r="DL9" s="763" t="s">
        <v>557</v>
      </c>
      <c r="DM9" s="764"/>
      <c r="DN9" s="764"/>
      <c r="DO9" s="764"/>
      <c r="DP9" s="765"/>
      <c r="DQ9" s="763" t="s">
        <v>557</v>
      </c>
      <c r="DR9" s="764"/>
      <c r="DS9" s="764"/>
      <c r="DT9" s="764"/>
      <c r="DU9" s="765"/>
      <c r="DV9" s="760"/>
      <c r="DW9" s="761"/>
      <c r="DX9" s="761"/>
      <c r="DY9" s="761"/>
      <c r="DZ9" s="766"/>
      <c r="EA9" s="228"/>
    </row>
    <row r="10" spans="1:131" s="229" customFormat="1" ht="26.25" customHeight="1" x14ac:dyDescent="0.2">
      <c r="A10" s="232">
        <v>4</v>
      </c>
      <c r="B10" s="767" t="s">
        <v>377</v>
      </c>
      <c r="C10" s="768"/>
      <c r="D10" s="768"/>
      <c r="E10" s="768"/>
      <c r="F10" s="768"/>
      <c r="G10" s="768"/>
      <c r="H10" s="768"/>
      <c r="I10" s="768"/>
      <c r="J10" s="768"/>
      <c r="K10" s="768"/>
      <c r="L10" s="768"/>
      <c r="M10" s="768"/>
      <c r="N10" s="768"/>
      <c r="O10" s="768"/>
      <c r="P10" s="769"/>
      <c r="Q10" s="770" t="s">
        <v>557</v>
      </c>
      <c r="R10" s="771"/>
      <c r="S10" s="771"/>
      <c r="T10" s="771"/>
      <c r="U10" s="771"/>
      <c r="V10" s="771" t="s">
        <v>557</v>
      </c>
      <c r="W10" s="771"/>
      <c r="X10" s="771"/>
      <c r="Y10" s="771"/>
      <c r="Z10" s="771"/>
      <c r="AA10" s="772" t="s">
        <v>557</v>
      </c>
      <c r="AB10" s="773"/>
      <c r="AC10" s="773"/>
      <c r="AD10" s="773"/>
      <c r="AE10" s="774"/>
      <c r="AF10" s="775" t="s">
        <v>122</v>
      </c>
      <c r="AG10" s="773"/>
      <c r="AH10" s="773"/>
      <c r="AI10" s="773"/>
      <c r="AJ10" s="774"/>
      <c r="AK10" s="756" t="s">
        <v>557</v>
      </c>
      <c r="AL10" s="757"/>
      <c r="AM10" s="757"/>
      <c r="AN10" s="757"/>
      <c r="AO10" s="757"/>
      <c r="AP10" s="757" t="s">
        <v>557</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561</v>
      </c>
      <c r="BT10" s="761"/>
      <c r="BU10" s="761"/>
      <c r="BV10" s="761"/>
      <c r="BW10" s="761"/>
      <c r="BX10" s="761"/>
      <c r="BY10" s="761"/>
      <c r="BZ10" s="761"/>
      <c r="CA10" s="761"/>
      <c r="CB10" s="761"/>
      <c r="CC10" s="761"/>
      <c r="CD10" s="761"/>
      <c r="CE10" s="761"/>
      <c r="CF10" s="761"/>
      <c r="CG10" s="762"/>
      <c r="CH10" s="763">
        <v>-71</v>
      </c>
      <c r="CI10" s="764"/>
      <c r="CJ10" s="764"/>
      <c r="CK10" s="764"/>
      <c r="CL10" s="765"/>
      <c r="CM10" s="763">
        <v>-12619</v>
      </c>
      <c r="CN10" s="764"/>
      <c r="CO10" s="764"/>
      <c r="CP10" s="764"/>
      <c r="CQ10" s="765"/>
      <c r="CR10" s="763">
        <v>0</v>
      </c>
      <c r="CS10" s="764"/>
      <c r="CT10" s="764"/>
      <c r="CU10" s="764"/>
      <c r="CV10" s="765"/>
      <c r="CW10" s="763" t="s">
        <v>557</v>
      </c>
      <c r="CX10" s="764"/>
      <c r="CY10" s="764"/>
      <c r="CZ10" s="764"/>
      <c r="DA10" s="765"/>
      <c r="DB10" s="763">
        <v>57</v>
      </c>
      <c r="DC10" s="764"/>
      <c r="DD10" s="764"/>
      <c r="DE10" s="764"/>
      <c r="DF10" s="765"/>
      <c r="DG10" s="763" t="s">
        <v>557</v>
      </c>
      <c r="DH10" s="764"/>
      <c r="DI10" s="764"/>
      <c r="DJ10" s="764"/>
      <c r="DK10" s="765"/>
      <c r="DL10" s="763" t="s">
        <v>557</v>
      </c>
      <c r="DM10" s="764"/>
      <c r="DN10" s="764"/>
      <c r="DO10" s="764"/>
      <c r="DP10" s="765"/>
      <c r="DQ10" s="763" t="s">
        <v>557</v>
      </c>
      <c r="DR10" s="764"/>
      <c r="DS10" s="764"/>
      <c r="DT10" s="764"/>
      <c r="DU10" s="765"/>
      <c r="DV10" s="760"/>
      <c r="DW10" s="761"/>
      <c r="DX10" s="761"/>
      <c r="DY10" s="761"/>
      <c r="DZ10" s="766"/>
      <c r="EA10" s="228"/>
    </row>
    <row r="11" spans="1:131" s="229" customFormat="1" ht="26.25" customHeight="1" x14ac:dyDescent="0.2">
      <c r="A11" s="232">
        <v>5</v>
      </c>
      <c r="B11" s="767" t="s">
        <v>378</v>
      </c>
      <c r="C11" s="768"/>
      <c r="D11" s="768"/>
      <c r="E11" s="768"/>
      <c r="F11" s="768"/>
      <c r="G11" s="768"/>
      <c r="H11" s="768"/>
      <c r="I11" s="768"/>
      <c r="J11" s="768"/>
      <c r="K11" s="768"/>
      <c r="L11" s="768"/>
      <c r="M11" s="768"/>
      <c r="N11" s="768"/>
      <c r="O11" s="768"/>
      <c r="P11" s="769"/>
      <c r="Q11" s="770">
        <v>5</v>
      </c>
      <c r="R11" s="771"/>
      <c r="S11" s="771"/>
      <c r="T11" s="771"/>
      <c r="U11" s="771"/>
      <c r="V11" s="771">
        <v>5</v>
      </c>
      <c r="W11" s="771"/>
      <c r="X11" s="771"/>
      <c r="Y11" s="771"/>
      <c r="Z11" s="771"/>
      <c r="AA11" s="772">
        <f t="shared" ref="AA11:AA12" si="0">Q11-V11</f>
        <v>0</v>
      </c>
      <c r="AB11" s="773"/>
      <c r="AC11" s="773"/>
      <c r="AD11" s="773"/>
      <c r="AE11" s="774"/>
      <c r="AF11" s="775">
        <v>0</v>
      </c>
      <c r="AG11" s="773"/>
      <c r="AH11" s="773"/>
      <c r="AI11" s="773"/>
      <c r="AJ11" s="774"/>
      <c r="AK11" s="756">
        <v>1</v>
      </c>
      <c r="AL11" s="757"/>
      <c r="AM11" s="757"/>
      <c r="AN11" s="757"/>
      <c r="AO11" s="757"/>
      <c r="AP11" s="757" t="s">
        <v>557</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t="s">
        <v>379</v>
      </c>
      <c r="C12" s="768"/>
      <c r="D12" s="768"/>
      <c r="E12" s="768"/>
      <c r="F12" s="768"/>
      <c r="G12" s="768"/>
      <c r="H12" s="768"/>
      <c r="I12" s="768"/>
      <c r="J12" s="768"/>
      <c r="K12" s="768"/>
      <c r="L12" s="768"/>
      <c r="M12" s="768"/>
      <c r="N12" s="768"/>
      <c r="O12" s="768"/>
      <c r="P12" s="769"/>
      <c r="Q12" s="770">
        <v>2</v>
      </c>
      <c r="R12" s="771"/>
      <c r="S12" s="771"/>
      <c r="T12" s="771"/>
      <c r="U12" s="771"/>
      <c r="V12" s="771">
        <v>2</v>
      </c>
      <c r="W12" s="771"/>
      <c r="X12" s="771"/>
      <c r="Y12" s="771"/>
      <c r="Z12" s="771"/>
      <c r="AA12" s="772">
        <f t="shared" si="0"/>
        <v>0</v>
      </c>
      <c r="AB12" s="773"/>
      <c r="AC12" s="773"/>
      <c r="AD12" s="773"/>
      <c r="AE12" s="774"/>
      <c r="AF12" s="775">
        <v>0</v>
      </c>
      <c r="AG12" s="773"/>
      <c r="AH12" s="773"/>
      <c r="AI12" s="773"/>
      <c r="AJ12" s="774"/>
      <c r="AK12" s="756">
        <v>1</v>
      </c>
      <c r="AL12" s="757"/>
      <c r="AM12" s="757"/>
      <c r="AN12" s="757"/>
      <c r="AO12" s="757"/>
      <c r="AP12" s="757" t="s">
        <v>557</v>
      </c>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5"/>
      <c r="AG13" s="773"/>
      <c r="AH13" s="773"/>
      <c r="AI13" s="773"/>
      <c r="AJ13" s="774"/>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5"/>
      <c r="AG14" s="773"/>
      <c r="AH14" s="773"/>
      <c r="AI14" s="773"/>
      <c r="AJ14" s="774"/>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5"/>
      <c r="AG15" s="773"/>
      <c r="AH15" s="773"/>
      <c r="AI15" s="773"/>
      <c r="AJ15" s="774"/>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5"/>
      <c r="AG16" s="773"/>
      <c r="AH16" s="773"/>
      <c r="AI16" s="773"/>
      <c r="AJ16" s="774"/>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5"/>
      <c r="AG17" s="773"/>
      <c r="AH17" s="773"/>
      <c r="AI17" s="773"/>
      <c r="AJ17" s="774"/>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5"/>
      <c r="AG18" s="773"/>
      <c r="AH18" s="773"/>
      <c r="AI18" s="773"/>
      <c r="AJ18" s="774"/>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5"/>
      <c r="AG19" s="773"/>
      <c r="AH19" s="773"/>
      <c r="AI19" s="773"/>
      <c r="AJ19" s="774"/>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5"/>
      <c r="AG20" s="773"/>
      <c r="AH20" s="773"/>
      <c r="AI20" s="773"/>
      <c r="AJ20" s="774"/>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5"/>
      <c r="AG21" s="773"/>
      <c r="AH21" s="773"/>
      <c r="AI21" s="773"/>
      <c r="AJ21" s="774"/>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5"/>
      <c r="AG22" s="773"/>
      <c r="AH22" s="773"/>
      <c r="AI22" s="773"/>
      <c r="AJ22" s="774"/>
      <c r="AK22" s="789"/>
      <c r="AL22" s="790"/>
      <c r="AM22" s="790"/>
      <c r="AN22" s="790"/>
      <c r="AO22" s="790"/>
      <c r="AP22" s="790"/>
      <c r="AQ22" s="790"/>
      <c r="AR22" s="790"/>
      <c r="AS22" s="790"/>
      <c r="AT22" s="790"/>
      <c r="AU22" s="791"/>
      <c r="AV22" s="791"/>
      <c r="AW22" s="791"/>
      <c r="AX22" s="791"/>
      <c r="AY22" s="792"/>
      <c r="AZ22" s="793" t="s">
        <v>380</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381</v>
      </c>
      <c r="B23" s="776" t="s">
        <v>382</v>
      </c>
      <c r="C23" s="777"/>
      <c r="D23" s="777"/>
      <c r="E23" s="777"/>
      <c r="F23" s="777"/>
      <c r="G23" s="777"/>
      <c r="H23" s="777"/>
      <c r="I23" s="777"/>
      <c r="J23" s="777"/>
      <c r="K23" s="777"/>
      <c r="L23" s="777"/>
      <c r="M23" s="777"/>
      <c r="N23" s="777"/>
      <c r="O23" s="777"/>
      <c r="P23" s="778"/>
      <c r="Q23" s="779">
        <v>34567</v>
      </c>
      <c r="R23" s="780"/>
      <c r="S23" s="780"/>
      <c r="T23" s="780"/>
      <c r="U23" s="780"/>
      <c r="V23" s="780">
        <v>33272</v>
      </c>
      <c r="W23" s="780"/>
      <c r="X23" s="780"/>
      <c r="Y23" s="780"/>
      <c r="Z23" s="780"/>
      <c r="AA23" s="780">
        <v>1311</v>
      </c>
      <c r="AB23" s="780"/>
      <c r="AC23" s="780"/>
      <c r="AD23" s="780"/>
      <c r="AE23" s="781"/>
      <c r="AF23" s="782">
        <v>644</v>
      </c>
      <c r="AG23" s="780"/>
      <c r="AH23" s="780"/>
      <c r="AI23" s="780"/>
      <c r="AJ23" s="783"/>
      <c r="AK23" s="784"/>
      <c r="AL23" s="785"/>
      <c r="AM23" s="785"/>
      <c r="AN23" s="785"/>
      <c r="AO23" s="785"/>
      <c r="AP23" s="780">
        <v>29313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385</v>
      </c>
      <c r="R26" s="721"/>
      <c r="S26" s="721"/>
      <c r="T26" s="721"/>
      <c r="U26" s="722"/>
      <c r="V26" s="720" t="s">
        <v>386</v>
      </c>
      <c r="W26" s="721"/>
      <c r="X26" s="721"/>
      <c r="Y26" s="721"/>
      <c r="Z26" s="722"/>
      <c r="AA26" s="720" t="s">
        <v>387</v>
      </c>
      <c r="AB26" s="721"/>
      <c r="AC26" s="721"/>
      <c r="AD26" s="721"/>
      <c r="AE26" s="721"/>
      <c r="AF26" s="801" t="s">
        <v>388</v>
      </c>
      <c r="AG26" s="802"/>
      <c r="AH26" s="802"/>
      <c r="AI26" s="802"/>
      <c r="AJ26" s="803"/>
      <c r="AK26" s="721" t="s">
        <v>389</v>
      </c>
      <c r="AL26" s="721"/>
      <c r="AM26" s="721"/>
      <c r="AN26" s="721"/>
      <c r="AO26" s="722"/>
      <c r="AP26" s="720" t="s">
        <v>390</v>
      </c>
      <c r="AQ26" s="721"/>
      <c r="AR26" s="721"/>
      <c r="AS26" s="721"/>
      <c r="AT26" s="722"/>
      <c r="AU26" s="720" t="s">
        <v>391</v>
      </c>
      <c r="AV26" s="721"/>
      <c r="AW26" s="721"/>
      <c r="AX26" s="721"/>
      <c r="AY26" s="722"/>
      <c r="AZ26" s="720" t="s">
        <v>392</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393</v>
      </c>
      <c r="C28" s="737"/>
      <c r="D28" s="737"/>
      <c r="E28" s="737"/>
      <c r="F28" s="737"/>
      <c r="G28" s="737"/>
      <c r="H28" s="737"/>
      <c r="I28" s="737"/>
      <c r="J28" s="737"/>
      <c r="K28" s="737"/>
      <c r="L28" s="737"/>
      <c r="M28" s="737"/>
      <c r="N28" s="737"/>
      <c r="O28" s="737"/>
      <c r="P28" s="738"/>
      <c r="Q28" s="809">
        <v>6882</v>
      </c>
      <c r="R28" s="810"/>
      <c r="S28" s="810"/>
      <c r="T28" s="810"/>
      <c r="U28" s="810"/>
      <c r="V28" s="810">
        <v>6746</v>
      </c>
      <c r="W28" s="810"/>
      <c r="X28" s="810"/>
      <c r="Y28" s="810"/>
      <c r="Z28" s="810"/>
      <c r="AA28" s="810">
        <v>136</v>
      </c>
      <c r="AB28" s="810"/>
      <c r="AC28" s="810"/>
      <c r="AD28" s="810"/>
      <c r="AE28" s="811"/>
      <c r="AF28" s="812">
        <v>136</v>
      </c>
      <c r="AG28" s="810"/>
      <c r="AH28" s="810"/>
      <c r="AI28" s="810"/>
      <c r="AJ28" s="813"/>
      <c r="AK28" s="814">
        <v>699</v>
      </c>
      <c r="AL28" s="815"/>
      <c r="AM28" s="815"/>
      <c r="AN28" s="815"/>
      <c r="AO28" s="815"/>
      <c r="AP28" s="815" t="s">
        <v>557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394</v>
      </c>
      <c r="C29" s="768"/>
      <c r="D29" s="768"/>
      <c r="E29" s="768"/>
      <c r="F29" s="768"/>
      <c r="G29" s="768"/>
      <c r="H29" s="768"/>
      <c r="I29" s="768"/>
      <c r="J29" s="768"/>
      <c r="K29" s="768"/>
      <c r="L29" s="768"/>
      <c r="M29" s="768"/>
      <c r="N29" s="768"/>
      <c r="O29" s="768"/>
      <c r="P29" s="769"/>
      <c r="Q29" s="770">
        <v>751</v>
      </c>
      <c r="R29" s="771"/>
      <c r="S29" s="771"/>
      <c r="T29" s="771"/>
      <c r="U29" s="771"/>
      <c r="V29" s="771">
        <v>702</v>
      </c>
      <c r="W29" s="771"/>
      <c r="X29" s="771"/>
      <c r="Y29" s="771"/>
      <c r="Z29" s="771"/>
      <c r="AA29" s="772">
        <v>49</v>
      </c>
      <c r="AB29" s="773"/>
      <c r="AC29" s="773"/>
      <c r="AD29" s="773"/>
      <c r="AE29" s="774"/>
      <c r="AF29" s="775">
        <v>1</v>
      </c>
      <c r="AG29" s="773"/>
      <c r="AH29" s="773"/>
      <c r="AI29" s="773"/>
      <c r="AJ29" s="774"/>
      <c r="AK29" s="821">
        <v>220</v>
      </c>
      <c r="AL29" s="817"/>
      <c r="AM29" s="817"/>
      <c r="AN29" s="817"/>
      <c r="AO29" s="817"/>
      <c r="AP29" s="817">
        <v>442</v>
      </c>
      <c r="AQ29" s="817"/>
      <c r="AR29" s="817"/>
      <c r="AS29" s="817"/>
      <c r="AT29" s="817"/>
      <c r="AU29" s="817">
        <v>325</v>
      </c>
      <c r="AV29" s="817"/>
      <c r="AW29" s="817"/>
      <c r="AX29" s="817"/>
      <c r="AY29" s="817"/>
      <c r="AZ29" s="818" t="s">
        <v>557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395</v>
      </c>
      <c r="C30" s="768"/>
      <c r="D30" s="768"/>
      <c r="E30" s="768"/>
      <c r="F30" s="768"/>
      <c r="G30" s="768"/>
      <c r="H30" s="768"/>
      <c r="I30" s="768"/>
      <c r="J30" s="768"/>
      <c r="K30" s="768"/>
      <c r="L30" s="768"/>
      <c r="M30" s="768"/>
      <c r="N30" s="768"/>
      <c r="O30" s="768"/>
      <c r="P30" s="769"/>
      <c r="Q30" s="770">
        <v>5568</v>
      </c>
      <c r="R30" s="771"/>
      <c r="S30" s="771"/>
      <c r="T30" s="771"/>
      <c r="U30" s="771"/>
      <c r="V30" s="771">
        <v>5249</v>
      </c>
      <c r="W30" s="771"/>
      <c r="X30" s="771"/>
      <c r="Y30" s="771"/>
      <c r="Z30" s="771"/>
      <c r="AA30" s="772">
        <v>318</v>
      </c>
      <c r="AB30" s="773"/>
      <c r="AC30" s="773"/>
      <c r="AD30" s="773"/>
      <c r="AE30" s="774"/>
      <c r="AF30" s="775">
        <v>318</v>
      </c>
      <c r="AG30" s="773"/>
      <c r="AH30" s="773"/>
      <c r="AI30" s="773"/>
      <c r="AJ30" s="774"/>
      <c r="AK30" s="821">
        <v>842</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396</v>
      </c>
      <c r="C31" s="768"/>
      <c r="D31" s="768"/>
      <c r="E31" s="768"/>
      <c r="F31" s="768"/>
      <c r="G31" s="768"/>
      <c r="H31" s="768"/>
      <c r="I31" s="768"/>
      <c r="J31" s="768"/>
      <c r="K31" s="768"/>
      <c r="L31" s="768"/>
      <c r="M31" s="768"/>
      <c r="N31" s="768"/>
      <c r="O31" s="768"/>
      <c r="P31" s="769"/>
      <c r="Q31" s="770">
        <v>33</v>
      </c>
      <c r="R31" s="771"/>
      <c r="S31" s="771"/>
      <c r="T31" s="771"/>
      <c r="U31" s="771"/>
      <c r="V31" s="771">
        <v>33</v>
      </c>
      <c r="W31" s="771"/>
      <c r="X31" s="771"/>
      <c r="Y31" s="771"/>
      <c r="Z31" s="771"/>
      <c r="AA31" s="772" t="s">
        <v>557</v>
      </c>
      <c r="AB31" s="773"/>
      <c r="AC31" s="773"/>
      <c r="AD31" s="773"/>
      <c r="AE31" s="774"/>
      <c r="AF31" s="775" t="s">
        <v>122</v>
      </c>
      <c r="AG31" s="773"/>
      <c r="AH31" s="773"/>
      <c r="AI31" s="773"/>
      <c r="AJ31" s="774"/>
      <c r="AK31" s="821">
        <v>14</v>
      </c>
      <c r="AL31" s="817"/>
      <c r="AM31" s="817"/>
      <c r="AN31" s="817"/>
      <c r="AO31" s="817"/>
      <c r="AP31" s="817" t="s">
        <v>557</v>
      </c>
      <c r="AQ31" s="817"/>
      <c r="AR31" s="817"/>
      <c r="AS31" s="817"/>
      <c r="AT31" s="817"/>
      <c r="AU31" s="817" t="s">
        <v>557</v>
      </c>
      <c r="AV31" s="817"/>
      <c r="AW31" s="817"/>
      <c r="AX31" s="817"/>
      <c r="AY31" s="817"/>
      <c r="AZ31" s="818" t="s">
        <v>557</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397</v>
      </c>
      <c r="C32" s="768"/>
      <c r="D32" s="768"/>
      <c r="E32" s="768"/>
      <c r="F32" s="768"/>
      <c r="G32" s="768"/>
      <c r="H32" s="768"/>
      <c r="I32" s="768"/>
      <c r="J32" s="768"/>
      <c r="K32" s="768"/>
      <c r="L32" s="768"/>
      <c r="M32" s="768"/>
      <c r="N32" s="768"/>
      <c r="O32" s="768"/>
      <c r="P32" s="769"/>
      <c r="Q32" s="770">
        <v>834</v>
      </c>
      <c r="R32" s="771"/>
      <c r="S32" s="771"/>
      <c r="T32" s="771"/>
      <c r="U32" s="771"/>
      <c r="V32" s="771">
        <v>824</v>
      </c>
      <c r="W32" s="771"/>
      <c r="X32" s="771"/>
      <c r="Y32" s="771"/>
      <c r="Z32" s="771"/>
      <c r="AA32" s="772">
        <v>10</v>
      </c>
      <c r="AB32" s="773"/>
      <c r="AC32" s="773"/>
      <c r="AD32" s="773"/>
      <c r="AE32" s="774"/>
      <c r="AF32" s="775">
        <v>10</v>
      </c>
      <c r="AG32" s="773"/>
      <c r="AH32" s="773"/>
      <c r="AI32" s="773"/>
      <c r="AJ32" s="774"/>
      <c r="AK32" s="821">
        <v>272</v>
      </c>
      <c r="AL32" s="817"/>
      <c r="AM32" s="817"/>
      <c r="AN32" s="817"/>
      <c r="AO32" s="817"/>
      <c r="AP32" s="817" t="s">
        <v>557</v>
      </c>
      <c r="AQ32" s="817"/>
      <c r="AR32" s="817"/>
      <c r="AS32" s="817"/>
      <c r="AT32" s="817"/>
      <c r="AU32" s="817" t="s">
        <v>557</v>
      </c>
      <c r="AV32" s="817"/>
      <c r="AW32" s="817"/>
      <c r="AX32" s="817"/>
      <c r="AY32" s="817"/>
      <c r="AZ32" s="818" t="s">
        <v>557</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398</v>
      </c>
      <c r="C33" s="768"/>
      <c r="D33" s="768"/>
      <c r="E33" s="768"/>
      <c r="F33" s="768"/>
      <c r="G33" s="768"/>
      <c r="H33" s="768"/>
      <c r="I33" s="768"/>
      <c r="J33" s="768"/>
      <c r="K33" s="768"/>
      <c r="L33" s="768"/>
      <c r="M33" s="768"/>
      <c r="N33" s="768"/>
      <c r="O33" s="768"/>
      <c r="P33" s="769"/>
      <c r="Q33" s="770">
        <v>1200</v>
      </c>
      <c r="R33" s="771"/>
      <c r="S33" s="771"/>
      <c r="T33" s="771"/>
      <c r="U33" s="771"/>
      <c r="V33" s="771">
        <v>850</v>
      </c>
      <c r="W33" s="771"/>
      <c r="X33" s="771"/>
      <c r="Y33" s="771"/>
      <c r="Z33" s="771"/>
      <c r="AA33" s="772">
        <v>350</v>
      </c>
      <c r="AB33" s="773"/>
      <c r="AC33" s="773"/>
      <c r="AD33" s="773"/>
      <c r="AE33" s="774"/>
      <c r="AF33" s="775">
        <v>1402</v>
      </c>
      <c r="AG33" s="773"/>
      <c r="AH33" s="773"/>
      <c r="AI33" s="773"/>
      <c r="AJ33" s="774"/>
      <c r="AK33" s="821">
        <v>16</v>
      </c>
      <c r="AL33" s="817"/>
      <c r="AM33" s="817"/>
      <c r="AN33" s="817"/>
      <c r="AO33" s="817"/>
      <c r="AP33" s="817">
        <v>2948</v>
      </c>
      <c r="AQ33" s="817"/>
      <c r="AR33" s="817"/>
      <c r="AS33" s="817"/>
      <c r="AT33" s="817"/>
      <c r="AU33" s="817">
        <v>65</v>
      </c>
      <c r="AV33" s="817"/>
      <c r="AW33" s="817"/>
      <c r="AX33" s="817"/>
      <c r="AY33" s="817"/>
      <c r="AZ33" s="818" t="s">
        <v>557</v>
      </c>
      <c r="BA33" s="818"/>
      <c r="BB33" s="818"/>
      <c r="BC33" s="818"/>
      <c r="BD33" s="818"/>
      <c r="BE33" s="819" t="s">
        <v>399</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400</v>
      </c>
      <c r="C34" s="768"/>
      <c r="D34" s="768"/>
      <c r="E34" s="768"/>
      <c r="F34" s="768"/>
      <c r="G34" s="768"/>
      <c r="H34" s="768"/>
      <c r="I34" s="768"/>
      <c r="J34" s="768"/>
      <c r="K34" s="768"/>
      <c r="L34" s="768"/>
      <c r="M34" s="768"/>
      <c r="N34" s="768"/>
      <c r="O34" s="768"/>
      <c r="P34" s="769"/>
      <c r="Q34" s="770">
        <v>184</v>
      </c>
      <c r="R34" s="771"/>
      <c r="S34" s="771"/>
      <c r="T34" s="771"/>
      <c r="U34" s="771"/>
      <c r="V34" s="771">
        <v>138</v>
      </c>
      <c r="W34" s="771"/>
      <c r="X34" s="771"/>
      <c r="Y34" s="771"/>
      <c r="Z34" s="771"/>
      <c r="AA34" s="772">
        <v>46</v>
      </c>
      <c r="AB34" s="773"/>
      <c r="AC34" s="773"/>
      <c r="AD34" s="773"/>
      <c r="AE34" s="774"/>
      <c r="AF34" s="775">
        <v>193</v>
      </c>
      <c r="AG34" s="773"/>
      <c r="AH34" s="773"/>
      <c r="AI34" s="773"/>
      <c r="AJ34" s="774"/>
      <c r="AK34" s="821">
        <v>136</v>
      </c>
      <c r="AL34" s="817"/>
      <c r="AM34" s="817"/>
      <c r="AN34" s="817"/>
      <c r="AO34" s="817"/>
      <c r="AP34" s="817">
        <v>273</v>
      </c>
      <c r="AQ34" s="817"/>
      <c r="AR34" s="817"/>
      <c r="AS34" s="817"/>
      <c r="AT34" s="817"/>
      <c r="AU34" s="817">
        <v>227</v>
      </c>
      <c r="AV34" s="817"/>
      <c r="AW34" s="817"/>
      <c r="AX34" s="817"/>
      <c r="AY34" s="817"/>
      <c r="AZ34" s="818" t="s">
        <v>557</v>
      </c>
      <c r="BA34" s="818"/>
      <c r="BB34" s="818"/>
      <c r="BC34" s="818"/>
      <c r="BD34" s="818"/>
      <c r="BE34" s="819" t="s">
        <v>399</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401</v>
      </c>
      <c r="C35" s="768"/>
      <c r="D35" s="768"/>
      <c r="E35" s="768"/>
      <c r="F35" s="768"/>
      <c r="G35" s="768"/>
      <c r="H35" s="768"/>
      <c r="I35" s="768"/>
      <c r="J35" s="768"/>
      <c r="K35" s="768"/>
      <c r="L35" s="768"/>
      <c r="M35" s="768"/>
      <c r="N35" s="768"/>
      <c r="O35" s="768"/>
      <c r="P35" s="769"/>
      <c r="Q35" s="770">
        <v>1376</v>
      </c>
      <c r="R35" s="771"/>
      <c r="S35" s="771"/>
      <c r="T35" s="771"/>
      <c r="U35" s="771"/>
      <c r="V35" s="771">
        <v>1135</v>
      </c>
      <c r="W35" s="771"/>
      <c r="X35" s="771"/>
      <c r="Y35" s="771"/>
      <c r="Z35" s="771"/>
      <c r="AA35" s="772">
        <v>240</v>
      </c>
      <c r="AB35" s="773"/>
      <c r="AC35" s="773"/>
      <c r="AD35" s="773"/>
      <c r="AE35" s="774"/>
      <c r="AF35" s="775">
        <v>311</v>
      </c>
      <c r="AG35" s="773"/>
      <c r="AH35" s="773"/>
      <c r="AI35" s="773"/>
      <c r="AJ35" s="774"/>
      <c r="AK35" s="821">
        <v>655</v>
      </c>
      <c r="AL35" s="817"/>
      <c r="AM35" s="817"/>
      <c r="AN35" s="817"/>
      <c r="AO35" s="817"/>
      <c r="AP35" s="817">
        <v>7439</v>
      </c>
      <c r="AQ35" s="817"/>
      <c r="AR35" s="817"/>
      <c r="AS35" s="817"/>
      <c r="AT35" s="817"/>
      <c r="AU35" s="817">
        <v>4292</v>
      </c>
      <c r="AV35" s="817"/>
      <c r="AW35" s="817"/>
      <c r="AX35" s="817"/>
      <c r="AY35" s="817"/>
      <c r="AZ35" s="818" t="s">
        <v>557</v>
      </c>
      <c r="BA35" s="818"/>
      <c r="BB35" s="818"/>
      <c r="BC35" s="818"/>
      <c r="BD35" s="818"/>
      <c r="BE35" s="819" t="s">
        <v>399</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402</v>
      </c>
      <c r="C36" s="768"/>
      <c r="D36" s="768"/>
      <c r="E36" s="768"/>
      <c r="F36" s="768"/>
      <c r="G36" s="768"/>
      <c r="H36" s="768"/>
      <c r="I36" s="768"/>
      <c r="J36" s="768"/>
      <c r="K36" s="768"/>
      <c r="L36" s="768"/>
      <c r="M36" s="768"/>
      <c r="N36" s="768"/>
      <c r="O36" s="768"/>
      <c r="P36" s="769"/>
      <c r="Q36" s="770">
        <v>208</v>
      </c>
      <c r="R36" s="771"/>
      <c r="S36" s="771"/>
      <c r="T36" s="771"/>
      <c r="U36" s="771"/>
      <c r="V36" s="771">
        <v>156</v>
      </c>
      <c r="W36" s="771"/>
      <c r="X36" s="771"/>
      <c r="Y36" s="771"/>
      <c r="Z36" s="771"/>
      <c r="AA36" s="772">
        <v>53</v>
      </c>
      <c r="AB36" s="773"/>
      <c r="AC36" s="773"/>
      <c r="AD36" s="773"/>
      <c r="AE36" s="774"/>
      <c r="AF36" s="775">
        <v>215</v>
      </c>
      <c r="AG36" s="773"/>
      <c r="AH36" s="773"/>
      <c r="AI36" s="773"/>
      <c r="AJ36" s="774"/>
      <c r="AK36" s="821">
        <v>120</v>
      </c>
      <c r="AL36" s="817"/>
      <c r="AM36" s="817"/>
      <c r="AN36" s="817"/>
      <c r="AO36" s="817"/>
      <c r="AP36" s="817">
        <v>740</v>
      </c>
      <c r="AQ36" s="817"/>
      <c r="AR36" s="817"/>
      <c r="AS36" s="817"/>
      <c r="AT36" s="817"/>
      <c r="AU36" s="817">
        <v>724</v>
      </c>
      <c r="AV36" s="817"/>
      <c r="AW36" s="817"/>
      <c r="AX36" s="817"/>
      <c r="AY36" s="817"/>
      <c r="AZ36" s="818" t="s">
        <v>557</v>
      </c>
      <c r="BA36" s="818"/>
      <c r="BB36" s="818"/>
      <c r="BC36" s="818"/>
      <c r="BD36" s="818"/>
      <c r="BE36" s="819" t="s">
        <v>399</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2"/>
      <c r="AB37" s="773"/>
      <c r="AC37" s="773"/>
      <c r="AD37" s="773"/>
      <c r="AE37" s="774"/>
      <c r="AF37" s="775"/>
      <c r="AG37" s="773"/>
      <c r="AH37" s="773"/>
      <c r="AI37" s="773"/>
      <c r="AJ37" s="77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5"/>
      <c r="AG38" s="773"/>
      <c r="AH38" s="773"/>
      <c r="AI38" s="773"/>
      <c r="AJ38" s="77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5"/>
      <c r="AG39" s="773"/>
      <c r="AH39" s="773"/>
      <c r="AI39" s="773"/>
      <c r="AJ39" s="77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5"/>
      <c r="AG40" s="773"/>
      <c r="AH40" s="773"/>
      <c r="AI40" s="773"/>
      <c r="AJ40" s="77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5"/>
      <c r="AG41" s="773"/>
      <c r="AH41" s="773"/>
      <c r="AI41" s="773"/>
      <c r="AJ41" s="77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5"/>
      <c r="AG42" s="773"/>
      <c r="AH42" s="773"/>
      <c r="AI42" s="773"/>
      <c r="AJ42" s="77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5"/>
      <c r="AG43" s="773"/>
      <c r="AH43" s="773"/>
      <c r="AI43" s="773"/>
      <c r="AJ43" s="77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5"/>
      <c r="AG44" s="773"/>
      <c r="AH44" s="773"/>
      <c r="AI44" s="773"/>
      <c r="AJ44" s="77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5"/>
      <c r="AG45" s="773"/>
      <c r="AH45" s="773"/>
      <c r="AI45" s="773"/>
      <c r="AJ45" s="77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5"/>
      <c r="AG46" s="773"/>
      <c r="AH46" s="773"/>
      <c r="AI46" s="773"/>
      <c r="AJ46" s="77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5"/>
      <c r="AG47" s="773"/>
      <c r="AH47" s="773"/>
      <c r="AI47" s="773"/>
      <c r="AJ47" s="77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5"/>
      <c r="AG48" s="773"/>
      <c r="AH48" s="773"/>
      <c r="AI48" s="773"/>
      <c r="AJ48" s="77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5"/>
      <c r="AG49" s="773"/>
      <c r="AH49" s="773"/>
      <c r="AI49" s="773"/>
      <c r="AJ49" s="77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5"/>
      <c r="AG50" s="773"/>
      <c r="AH50" s="773"/>
      <c r="AI50" s="773"/>
      <c r="AJ50" s="77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5"/>
      <c r="AG51" s="773"/>
      <c r="AH51" s="773"/>
      <c r="AI51" s="773"/>
      <c r="AJ51" s="77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5"/>
      <c r="AG52" s="773"/>
      <c r="AH52" s="773"/>
      <c r="AI52" s="773"/>
      <c r="AJ52" s="77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5"/>
      <c r="AG53" s="773"/>
      <c r="AH53" s="773"/>
      <c r="AI53" s="773"/>
      <c r="AJ53" s="77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5"/>
      <c r="AG54" s="773"/>
      <c r="AH54" s="773"/>
      <c r="AI54" s="773"/>
      <c r="AJ54" s="77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5"/>
      <c r="AG55" s="773"/>
      <c r="AH55" s="773"/>
      <c r="AI55" s="773"/>
      <c r="AJ55" s="77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5"/>
      <c r="AG56" s="773"/>
      <c r="AH56" s="773"/>
      <c r="AI56" s="773"/>
      <c r="AJ56" s="77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5"/>
      <c r="AG57" s="773"/>
      <c r="AH57" s="773"/>
      <c r="AI57" s="773"/>
      <c r="AJ57" s="77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5"/>
      <c r="AG58" s="773"/>
      <c r="AH58" s="773"/>
      <c r="AI58" s="773"/>
      <c r="AJ58" s="77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5"/>
      <c r="AG59" s="773"/>
      <c r="AH59" s="773"/>
      <c r="AI59" s="773"/>
      <c r="AJ59" s="77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5"/>
      <c r="AG60" s="773"/>
      <c r="AH60" s="773"/>
      <c r="AI60" s="773"/>
      <c r="AJ60" s="77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5"/>
      <c r="AG61" s="773"/>
      <c r="AH61" s="773"/>
      <c r="AI61" s="773"/>
      <c r="AJ61" s="77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5"/>
      <c r="AG62" s="773"/>
      <c r="AH62" s="773"/>
      <c r="AI62" s="773"/>
      <c r="AJ62" s="77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381</v>
      </c>
      <c r="B63" s="776" t="s">
        <v>404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2587</v>
      </c>
      <c r="AG63" s="831"/>
      <c r="AH63" s="831"/>
      <c r="AI63" s="831"/>
      <c r="AJ63" s="832"/>
      <c r="AK63" s="833"/>
      <c r="AL63" s="828"/>
      <c r="AM63" s="828"/>
      <c r="AN63" s="828"/>
      <c r="AO63" s="828"/>
      <c r="AP63" s="831">
        <v>11841</v>
      </c>
      <c r="AQ63" s="831"/>
      <c r="AR63" s="831"/>
      <c r="AS63" s="831"/>
      <c r="AT63" s="831"/>
      <c r="AU63" s="831">
        <v>7237</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406</v>
      </c>
      <c r="B66" s="715"/>
      <c r="C66" s="715"/>
      <c r="D66" s="715"/>
      <c r="E66" s="715"/>
      <c r="F66" s="715"/>
      <c r="G66" s="715"/>
      <c r="H66" s="715"/>
      <c r="I66" s="715"/>
      <c r="J66" s="715"/>
      <c r="K66" s="715"/>
      <c r="L66" s="715"/>
      <c r="M66" s="715"/>
      <c r="N66" s="715"/>
      <c r="O66" s="715"/>
      <c r="P66" s="716"/>
      <c r="Q66" s="720" t="s">
        <v>385</v>
      </c>
      <c r="R66" s="721"/>
      <c r="S66" s="721"/>
      <c r="T66" s="721"/>
      <c r="U66" s="722"/>
      <c r="V66" s="720" t="s">
        <v>386</v>
      </c>
      <c r="W66" s="721"/>
      <c r="X66" s="721"/>
      <c r="Y66" s="721"/>
      <c r="Z66" s="722"/>
      <c r="AA66" s="720" t="s">
        <v>387</v>
      </c>
      <c r="AB66" s="721"/>
      <c r="AC66" s="721"/>
      <c r="AD66" s="721"/>
      <c r="AE66" s="722"/>
      <c r="AF66" s="841" t="s">
        <v>388</v>
      </c>
      <c r="AG66" s="802"/>
      <c r="AH66" s="802"/>
      <c r="AI66" s="802"/>
      <c r="AJ66" s="842"/>
      <c r="AK66" s="720" t="s">
        <v>389</v>
      </c>
      <c r="AL66" s="715"/>
      <c r="AM66" s="715"/>
      <c r="AN66" s="715"/>
      <c r="AO66" s="716"/>
      <c r="AP66" s="720" t="s">
        <v>390</v>
      </c>
      <c r="AQ66" s="721"/>
      <c r="AR66" s="721"/>
      <c r="AS66" s="721"/>
      <c r="AT66" s="722"/>
      <c r="AU66" s="720" t="s">
        <v>407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8" t="s">
        <v>562</v>
      </c>
      <c r="C68" s="859"/>
      <c r="D68" s="859"/>
      <c r="E68" s="859"/>
      <c r="F68" s="859"/>
      <c r="G68" s="859"/>
      <c r="H68" s="859"/>
      <c r="I68" s="859"/>
      <c r="J68" s="859"/>
      <c r="K68" s="859"/>
      <c r="L68" s="859"/>
      <c r="M68" s="859"/>
      <c r="N68" s="859"/>
      <c r="O68" s="859"/>
      <c r="P68" s="860"/>
      <c r="Q68" s="861">
        <v>22</v>
      </c>
      <c r="R68" s="854"/>
      <c r="S68" s="854"/>
      <c r="T68" s="854"/>
      <c r="U68" s="855"/>
      <c r="V68" s="853">
        <v>20</v>
      </c>
      <c r="W68" s="854"/>
      <c r="X68" s="854"/>
      <c r="Y68" s="854"/>
      <c r="Z68" s="855"/>
      <c r="AA68" s="853">
        <v>2</v>
      </c>
      <c r="AB68" s="854"/>
      <c r="AC68" s="854"/>
      <c r="AD68" s="854"/>
      <c r="AE68" s="855"/>
      <c r="AF68" s="853">
        <v>2</v>
      </c>
      <c r="AG68" s="854"/>
      <c r="AH68" s="854"/>
      <c r="AI68" s="854"/>
      <c r="AJ68" s="855"/>
      <c r="AK68" s="853">
        <v>0</v>
      </c>
      <c r="AL68" s="854"/>
      <c r="AM68" s="854"/>
      <c r="AN68" s="854"/>
      <c r="AO68" s="855"/>
      <c r="AP68" s="853">
        <v>0</v>
      </c>
      <c r="AQ68" s="854"/>
      <c r="AR68" s="854"/>
      <c r="AS68" s="854"/>
      <c r="AT68" s="855"/>
      <c r="AU68" s="853" t="s">
        <v>494</v>
      </c>
      <c r="AV68" s="854"/>
      <c r="AW68" s="854"/>
      <c r="AX68" s="854"/>
      <c r="AY68" s="855"/>
      <c r="AZ68" s="856"/>
      <c r="BA68" s="856"/>
      <c r="BB68" s="856"/>
      <c r="BC68" s="856"/>
      <c r="BD68" s="857"/>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2" t="s">
        <v>563</v>
      </c>
      <c r="C69" s="863"/>
      <c r="D69" s="863"/>
      <c r="E69" s="863"/>
      <c r="F69" s="863"/>
      <c r="G69" s="863"/>
      <c r="H69" s="863"/>
      <c r="I69" s="863"/>
      <c r="J69" s="863"/>
      <c r="K69" s="863"/>
      <c r="L69" s="863"/>
      <c r="M69" s="863"/>
      <c r="N69" s="863"/>
      <c r="O69" s="863"/>
      <c r="P69" s="864"/>
      <c r="Q69" s="865">
        <v>113</v>
      </c>
      <c r="R69" s="866"/>
      <c r="S69" s="866"/>
      <c r="T69" s="866"/>
      <c r="U69" s="821"/>
      <c r="V69" s="867">
        <v>107</v>
      </c>
      <c r="W69" s="866"/>
      <c r="X69" s="866"/>
      <c r="Y69" s="866"/>
      <c r="Z69" s="821"/>
      <c r="AA69" s="867">
        <v>6</v>
      </c>
      <c r="AB69" s="866"/>
      <c r="AC69" s="866"/>
      <c r="AD69" s="866"/>
      <c r="AE69" s="821"/>
      <c r="AF69" s="867">
        <v>6</v>
      </c>
      <c r="AG69" s="866"/>
      <c r="AH69" s="866"/>
      <c r="AI69" s="866"/>
      <c r="AJ69" s="821"/>
      <c r="AK69" s="867">
        <v>5</v>
      </c>
      <c r="AL69" s="866"/>
      <c r="AM69" s="866"/>
      <c r="AN69" s="866"/>
      <c r="AO69" s="821"/>
      <c r="AP69" s="867">
        <v>0</v>
      </c>
      <c r="AQ69" s="866"/>
      <c r="AR69" s="866"/>
      <c r="AS69" s="866"/>
      <c r="AT69" s="821"/>
      <c r="AU69" s="867" t="s">
        <v>494</v>
      </c>
      <c r="AV69" s="866"/>
      <c r="AW69" s="866"/>
      <c r="AX69" s="866"/>
      <c r="AY69" s="821"/>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2" t="s">
        <v>564</v>
      </c>
      <c r="C70" s="863"/>
      <c r="D70" s="863"/>
      <c r="E70" s="863"/>
      <c r="F70" s="863"/>
      <c r="G70" s="863"/>
      <c r="H70" s="863"/>
      <c r="I70" s="863"/>
      <c r="J70" s="863"/>
      <c r="K70" s="863"/>
      <c r="L70" s="863"/>
      <c r="M70" s="863"/>
      <c r="N70" s="863"/>
      <c r="O70" s="863"/>
      <c r="P70" s="864"/>
      <c r="Q70" s="865">
        <v>169552</v>
      </c>
      <c r="R70" s="866"/>
      <c r="S70" s="866"/>
      <c r="T70" s="866"/>
      <c r="U70" s="821"/>
      <c r="V70" s="867">
        <v>166609</v>
      </c>
      <c r="W70" s="866"/>
      <c r="X70" s="866"/>
      <c r="Y70" s="866"/>
      <c r="Z70" s="821"/>
      <c r="AA70" s="867">
        <v>2943</v>
      </c>
      <c r="AB70" s="866"/>
      <c r="AC70" s="866"/>
      <c r="AD70" s="866"/>
      <c r="AE70" s="821"/>
      <c r="AF70" s="867">
        <v>2943</v>
      </c>
      <c r="AG70" s="866"/>
      <c r="AH70" s="866"/>
      <c r="AI70" s="866"/>
      <c r="AJ70" s="821"/>
      <c r="AK70" s="867">
        <v>1308</v>
      </c>
      <c r="AL70" s="866"/>
      <c r="AM70" s="866"/>
      <c r="AN70" s="866"/>
      <c r="AO70" s="821"/>
      <c r="AP70" s="867" t="s">
        <v>494</v>
      </c>
      <c r="AQ70" s="866"/>
      <c r="AR70" s="866"/>
      <c r="AS70" s="866"/>
      <c r="AT70" s="821"/>
      <c r="AU70" s="867" t="s">
        <v>494</v>
      </c>
      <c r="AV70" s="866"/>
      <c r="AW70" s="866"/>
      <c r="AX70" s="866"/>
      <c r="AY70" s="821"/>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2" t="s">
        <v>565</v>
      </c>
      <c r="C71" s="863"/>
      <c r="D71" s="863"/>
      <c r="E71" s="863"/>
      <c r="F71" s="863"/>
      <c r="G71" s="863"/>
      <c r="H71" s="863"/>
      <c r="I71" s="863"/>
      <c r="J71" s="863"/>
      <c r="K71" s="863"/>
      <c r="L71" s="863"/>
      <c r="M71" s="863"/>
      <c r="N71" s="863"/>
      <c r="O71" s="863"/>
      <c r="P71" s="864"/>
      <c r="Q71" s="865">
        <v>40</v>
      </c>
      <c r="R71" s="866"/>
      <c r="S71" s="866"/>
      <c r="T71" s="866"/>
      <c r="U71" s="821"/>
      <c r="V71" s="867">
        <v>36</v>
      </c>
      <c r="W71" s="866"/>
      <c r="X71" s="866"/>
      <c r="Y71" s="866"/>
      <c r="Z71" s="821"/>
      <c r="AA71" s="867">
        <v>4</v>
      </c>
      <c r="AB71" s="866"/>
      <c r="AC71" s="866"/>
      <c r="AD71" s="866"/>
      <c r="AE71" s="821"/>
      <c r="AF71" s="867">
        <v>4</v>
      </c>
      <c r="AG71" s="866"/>
      <c r="AH71" s="866"/>
      <c r="AI71" s="866"/>
      <c r="AJ71" s="821"/>
      <c r="AK71" s="867">
        <v>31</v>
      </c>
      <c r="AL71" s="866"/>
      <c r="AM71" s="866"/>
      <c r="AN71" s="866"/>
      <c r="AO71" s="821"/>
      <c r="AP71" s="867">
        <v>0</v>
      </c>
      <c r="AQ71" s="866"/>
      <c r="AR71" s="866"/>
      <c r="AS71" s="866"/>
      <c r="AT71" s="821"/>
      <c r="AU71" s="867" t="s">
        <v>494</v>
      </c>
      <c r="AV71" s="866"/>
      <c r="AW71" s="866"/>
      <c r="AX71" s="866"/>
      <c r="AY71" s="821"/>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2" t="s">
        <v>566</v>
      </c>
      <c r="C72" s="863"/>
      <c r="D72" s="863"/>
      <c r="E72" s="863"/>
      <c r="F72" s="863"/>
      <c r="G72" s="863"/>
      <c r="H72" s="863"/>
      <c r="I72" s="863"/>
      <c r="J72" s="863"/>
      <c r="K72" s="863"/>
      <c r="L72" s="863"/>
      <c r="M72" s="863"/>
      <c r="N72" s="863"/>
      <c r="O72" s="863"/>
      <c r="P72" s="864"/>
      <c r="Q72" s="865">
        <v>37</v>
      </c>
      <c r="R72" s="866"/>
      <c r="S72" s="866"/>
      <c r="T72" s="866"/>
      <c r="U72" s="821"/>
      <c r="V72" s="867">
        <v>33</v>
      </c>
      <c r="W72" s="866"/>
      <c r="X72" s="866"/>
      <c r="Y72" s="866"/>
      <c r="Z72" s="821"/>
      <c r="AA72" s="867">
        <v>4</v>
      </c>
      <c r="AB72" s="866"/>
      <c r="AC72" s="866"/>
      <c r="AD72" s="866"/>
      <c r="AE72" s="821"/>
      <c r="AF72" s="867">
        <v>4</v>
      </c>
      <c r="AG72" s="866"/>
      <c r="AH72" s="866"/>
      <c r="AI72" s="866"/>
      <c r="AJ72" s="821"/>
      <c r="AK72" s="867">
        <v>32</v>
      </c>
      <c r="AL72" s="866"/>
      <c r="AM72" s="866"/>
      <c r="AN72" s="866"/>
      <c r="AO72" s="821"/>
      <c r="AP72" s="867" t="s">
        <v>494</v>
      </c>
      <c r="AQ72" s="866"/>
      <c r="AR72" s="866"/>
      <c r="AS72" s="866"/>
      <c r="AT72" s="821"/>
      <c r="AU72" s="867" t="s">
        <v>494</v>
      </c>
      <c r="AV72" s="866"/>
      <c r="AW72" s="866"/>
      <c r="AX72" s="866"/>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2" t="s">
        <v>567</v>
      </c>
      <c r="C73" s="863"/>
      <c r="D73" s="863"/>
      <c r="E73" s="863"/>
      <c r="F73" s="863"/>
      <c r="G73" s="863"/>
      <c r="H73" s="863"/>
      <c r="I73" s="863"/>
      <c r="J73" s="863"/>
      <c r="K73" s="863"/>
      <c r="L73" s="863"/>
      <c r="M73" s="863"/>
      <c r="N73" s="863"/>
      <c r="O73" s="863"/>
      <c r="P73" s="864"/>
      <c r="Q73" s="865">
        <v>640</v>
      </c>
      <c r="R73" s="866"/>
      <c r="S73" s="866"/>
      <c r="T73" s="866"/>
      <c r="U73" s="821"/>
      <c r="V73" s="867">
        <v>598</v>
      </c>
      <c r="W73" s="866"/>
      <c r="X73" s="866"/>
      <c r="Y73" s="866"/>
      <c r="Z73" s="821"/>
      <c r="AA73" s="867">
        <v>41</v>
      </c>
      <c r="AB73" s="866"/>
      <c r="AC73" s="866"/>
      <c r="AD73" s="866"/>
      <c r="AE73" s="821"/>
      <c r="AF73" s="867">
        <v>41</v>
      </c>
      <c r="AG73" s="866"/>
      <c r="AH73" s="866"/>
      <c r="AI73" s="866"/>
      <c r="AJ73" s="821"/>
      <c r="AK73" s="867">
        <v>2</v>
      </c>
      <c r="AL73" s="866"/>
      <c r="AM73" s="866"/>
      <c r="AN73" s="866"/>
      <c r="AO73" s="821"/>
      <c r="AP73" s="867">
        <v>15</v>
      </c>
      <c r="AQ73" s="866"/>
      <c r="AR73" s="866"/>
      <c r="AS73" s="866"/>
      <c r="AT73" s="821"/>
      <c r="AU73" s="867">
        <v>9</v>
      </c>
      <c r="AV73" s="866"/>
      <c r="AW73" s="866"/>
      <c r="AX73" s="866"/>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2"/>
      <c r="C74" s="863"/>
      <c r="D74" s="863"/>
      <c r="E74" s="863"/>
      <c r="F74" s="863"/>
      <c r="G74" s="863"/>
      <c r="H74" s="863"/>
      <c r="I74" s="863"/>
      <c r="J74" s="863"/>
      <c r="K74" s="863"/>
      <c r="L74" s="863"/>
      <c r="M74" s="863"/>
      <c r="N74" s="863"/>
      <c r="O74" s="863"/>
      <c r="P74" s="864"/>
      <c r="Q74" s="868"/>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2"/>
      <c r="C75" s="863"/>
      <c r="D75" s="863"/>
      <c r="E75" s="863"/>
      <c r="F75" s="863"/>
      <c r="G75" s="863"/>
      <c r="H75" s="863"/>
      <c r="I75" s="863"/>
      <c r="J75" s="863"/>
      <c r="K75" s="863"/>
      <c r="L75" s="863"/>
      <c r="M75" s="863"/>
      <c r="N75" s="863"/>
      <c r="O75" s="863"/>
      <c r="P75" s="864"/>
      <c r="Q75" s="865"/>
      <c r="R75" s="866"/>
      <c r="S75" s="866"/>
      <c r="T75" s="866"/>
      <c r="U75" s="821"/>
      <c r="V75" s="867"/>
      <c r="W75" s="866"/>
      <c r="X75" s="866"/>
      <c r="Y75" s="866"/>
      <c r="Z75" s="821"/>
      <c r="AA75" s="867"/>
      <c r="AB75" s="866"/>
      <c r="AC75" s="866"/>
      <c r="AD75" s="866"/>
      <c r="AE75" s="821"/>
      <c r="AF75" s="867"/>
      <c r="AG75" s="866"/>
      <c r="AH75" s="866"/>
      <c r="AI75" s="866"/>
      <c r="AJ75" s="821"/>
      <c r="AK75" s="867"/>
      <c r="AL75" s="866"/>
      <c r="AM75" s="866"/>
      <c r="AN75" s="866"/>
      <c r="AO75" s="821"/>
      <c r="AP75" s="867"/>
      <c r="AQ75" s="866"/>
      <c r="AR75" s="866"/>
      <c r="AS75" s="866"/>
      <c r="AT75" s="821"/>
      <c r="AU75" s="867"/>
      <c r="AV75" s="866"/>
      <c r="AW75" s="866"/>
      <c r="AX75" s="866"/>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2"/>
      <c r="C76" s="863"/>
      <c r="D76" s="863"/>
      <c r="E76" s="863"/>
      <c r="F76" s="863"/>
      <c r="G76" s="863"/>
      <c r="H76" s="863"/>
      <c r="I76" s="863"/>
      <c r="J76" s="863"/>
      <c r="K76" s="863"/>
      <c r="L76" s="863"/>
      <c r="M76" s="863"/>
      <c r="N76" s="863"/>
      <c r="O76" s="863"/>
      <c r="P76" s="864"/>
      <c r="Q76" s="865"/>
      <c r="R76" s="866"/>
      <c r="S76" s="866"/>
      <c r="T76" s="866"/>
      <c r="U76" s="821"/>
      <c r="V76" s="867"/>
      <c r="W76" s="866"/>
      <c r="X76" s="866"/>
      <c r="Y76" s="866"/>
      <c r="Z76" s="821"/>
      <c r="AA76" s="867"/>
      <c r="AB76" s="866"/>
      <c r="AC76" s="866"/>
      <c r="AD76" s="866"/>
      <c r="AE76" s="821"/>
      <c r="AF76" s="867"/>
      <c r="AG76" s="866"/>
      <c r="AH76" s="866"/>
      <c r="AI76" s="866"/>
      <c r="AJ76" s="821"/>
      <c r="AK76" s="867"/>
      <c r="AL76" s="866"/>
      <c r="AM76" s="866"/>
      <c r="AN76" s="866"/>
      <c r="AO76" s="821"/>
      <c r="AP76" s="867"/>
      <c r="AQ76" s="866"/>
      <c r="AR76" s="866"/>
      <c r="AS76" s="866"/>
      <c r="AT76" s="821"/>
      <c r="AU76" s="867"/>
      <c r="AV76" s="866"/>
      <c r="AW76" s="866"/>
      <c r="AX76" s="866"/>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2"/>
      <c r="C77" s="863"/>
      <c r="D77" s="863"/>
      <c r="E77" s="863"/>
      <c r="F77" s="863"/>
      <c r="G77" s="863"/>
      <c r="H77" s="863"/>
      <c r="I77" s="863"/>
      <c r="J77" s="863"/>
      <c r="K77" s="863"/>
      <c r="L77" s="863"/>
      <c r="M77" s="863"/>
      <c r="N77" s="863"/>
      <c r="O77" s="863"/>
      <c r="P77" s="864"/>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2"/>
      <c r="C78" s="863"/>
      <c r="D78" s="863"/>
      <c r="E78" s="863"/>
      <c r="F78" s="863"/>
      <c r="G78" s="863"/>
      <c r="H78" s="863"/>
      <c r="I78" s="863"/>
      <c r="J78" s="863"/>
      <c r="K78" s="863"/>
      <c r="L78" s="863"/>
      <c r="M78" s="863"/>
      <c r="N78" s="863"/>
      <c r="O78" s="863"/>
      <c r="P78" s="864"/>
      <c r="Q78" s="868"/>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2"/>
      <c r="C79" s="863"/>
      <c r="D79" s="863"/>
      <c r="E79" s="863"/>
      <c r="F79" s="863"/>
      <c r="G79" s="863"/>
      <c r="H79" s="863"/>
      <c r="I79" s="863"/>
      <c r="J79" s="863"/>
      <c r="K79" s="863"/>
      <c r="L79" s="863"/>
      <c r="M79" s="863"/>
      <c r="N79" s="863"/>
      <c r="O79" s="863"/>
      <c r="P79" s="864"/>
      <c r="Q79" s="868"/>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2"/>
      <c r="C80" s="863"/>
      <c r="D80" s="863"/>
      <c r="E80" s="863"/>
      <c r="F80" s="863"/>
      <c r="G80" s="863"/>
      <c r="H80" s="863"/>
      <c r="I80" s="863"/>
      <c r="J80" s="863"/>
      <c r="K80" s="863"/>
      <c r="L80" s="863"/>
      <c r="M80" s="863"/>
      <c r="N80" s="863"/>
      <c r="O80" s="863"/>
      <c r="P80" s="864"/>
      <c r="Q80" s="868"/>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2"/>
      <c r="C81" s="863"/>
      <c r="D81" s="863"/>
      <c r="E81" s="863"/>
      <c r="F81" s="863"/>
      <c r="G81" s="863"/>
      <c r="H81" s="863"/>
      <c r="I81" s="863"/>
      <c r="J81" s="863"/>
      <c r="K81" s="863"/>
      <c r="L81" s="863"/>
      <c r="M81" s="863"/>
      <c r="N81" s="863"/>
      <c r="O81" s="863"/>
      <c r="P81" s="864"/>
      <c r="Q81" s="868"/>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2"/>
      <c r="C82" s="863"/>
      <c r="D82" s="863"/>
      <c r="E82" s="863"/>
      <c r="F82" s="863"/>
      <c r="G82" s="863"/>
      <c r="H82" s="863"/>
      <c r="I82" s="863"/>
      <c r="J82" s="863"/>
      <c r="K82" s="863"/>
      <c r="L82" s="863"/>
      <c r="M82" s="863"/>
      <c r="N82" s="863"/>
      <c r="O82" s="863"/>
      <c r="P82" s="864"/>
      <c r="Q82" s="868"/>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2"/>
      <c r="C83" s="863"/>
      <c r="D83" s="863"/>
      <c r="E83" s="863"/>
      <c r="F83" s="863"/>
      <c r="G83" s="863"/>
      <c r="H83" s="863"/>
      <c r="I83" s="863"/>
      <c r="J83" s="863"/>
      <c r="K83" s="863"/>
      <c r="L83" s="863"/>
      <c r="M83" s="863"/>
      <c r="N83" s="863"/>
      <c r="O83" s="863"/>
      <c r="P83" s="864"/>
      <c r="Q83" s="868"/>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2"/>
      <c r="C84" s="863"/>
      <c r="D84" s="863"/>
      <c r="E84" s="863"/>
      <c r="F84" s="863"/>
      <c r="G84" s="863"/>
      <c r="H84" s="863"/>
      <c r="I84" s="863"/>
      <c r="J84" s="863"/>
      <c r="K84" s="863"/>
      <c r="L84" s="863"/>
      <c r="M84" s="863"/>
      <c r="N84" s="863"/>
      <c r="O84" s="863"/>
      <c r="P84" s="864"/>
      <c r="Q84" s="868"/>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2"/>
      <c r="C85" s="863"/>
      <c r="D85" s="863"/>
      <c r="E85" s="863"/>
      <c r="F85" s="863"/>
      <c r="G85" s="863"/>
      <c r="H85" s="863"/>
      <c r="I85" s="863"/>
      <c r="J85" s="863"/>
      <c r="K85" s="863"/>
      <c r="L85" s="863"/>
      <c r="M85" s="863"/>
      <c r="N85" s="863"/>
      <c r="O85" s="863"/>
      <c r="P85" s="864"/>
      <c r="Q85" s="868"/>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2"/>
      <c r="C86" s="863"/>
      <c r="D86" s="863"/>
      <c r="E86" s="863"/>
      <c r="F86" s="863"/>
      <c r="G86" s="863"/>
      <c r="H86" s="863"/>
      <c r="I86" s="863"/>
      <c r="J86" s="863"/>
      <c r="K86" s="863"/>
      <c r="L86" s="863"/>
      <c r="M86" s="863"/>
      <c r="N86" s="863"/>
      <c r="O86" s="863"/>
      <c r="P86" s="864"/>
      <c r="Q86" s="868"/>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381</v>
      </c>
      <c r="B88" s="776" t="s">
        <v>408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3001</v>
      </c>
      <c r="AG88" s="831"/>
      <c r="AH88" s="831"/>
      <c r="AI88" s="831"/>
      <c r="AJ88" s="831"/>
      <c r="AK88" s="828"/>
      <c r="AL88" s="828"/>
      <c r="AM88" s="828"/>
      <c r="AN88" s="828"/>
      <c r="AO88" s="828"/>
      <c r="AP88" s="831">
        <v>15</v>
      </c>
      <c r="AQ88" s="831"/>
      <c r="AR88" s="831"/>
      <c r="AS88" s="831"/>
      <c r="AT88" s="831"/>
      <c r="AU88" s="831">
        <v>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381</v>
      </c>
      <c r="BR102" s="776" t="s">
        <v>409</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106</v>
      </c>
      <c r="CS102" s="839"/>
      <c r="CT102" s="839"/>
      <c r="CU102" s="839"/>
      <c r="CV102" s="880"/>
      <c r="CW102" s="879">
        <v>3</v>
      </c>
      <c r="CX102" s="839"/>
      <c r="CY102" s="839"/>
      <c r="CZ102" s="839"/>
      <c r="DA102" s="880"/>
      <c r="DB102" s="879">
        <v>98</v>
      </c>
      <c r="DC102" s="839"/>
      <c r="DD102" s="839"/>
      <c r="DE102" s="839"/>
      <c r="DF102" s="880"/>
      <c r="DG102" s="879" t="s">
        <v>557</v>
      </c>
      <c r="DH102" s="839"/>
      <c r="DI102" s="839"/>
      <c r="DJ102" s="839"/>
      <c r="DK102" s="880"/>
      <c r="DL102" s="879" t="s">
        <v>557</v>
      </c>
      <c r="DM102" s="839"/>
      <c r="DN102" s="839"/>
      <c r="DO102" s="839"/>
      <c r="DP102" s="880"/>
      <c r="DQ102" s="879" t="s">
        <v>557</v>
      </c>
      <c r="DR102" s="839"/>
      <c r="DS102" s="839"/>
      <c r="DT102" s="839"/>
      <c r="DU102" s="880"/>
      <c r="DV102" s="776"/>
      <c r="DW102" s="777"/>
      <c r="DX102" s="777"/>
      <c r="DY102" s="777"/>
      <c r="DZ102" s="903"/>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410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411</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6" t="s">
        <v>414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415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2">
      <c r="A109" s="901" t="s">
        <v>416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417</v>
      </c>
      <c r="AB109" s="882"/>
      <c r="AC109" s="882"/>
      <c r="AD109" s="882"/>
      <c r="AE109" s="883"/>
      <c r="AF109" s="881" t="s">
        <v>418</v>
      </c>
      <c r="AG109" s="882"/>
      <c r="AH109" s="882"/>
      <c r="AI109" s="882"/>
      <c r="AJ109" s="883"/>
      <c r="AK109" s="881" t="s">
        <v>294</v>
      </c>
      <c r="AL109" s="882"/>
      <c r="AM109" s="882"/>
      <c r="AN109" s="882"/>
      <c r="AO109" s="883"/>
      <c r="AP109" s="881" t="s">
        <v>419</v>
      </c>
      <c r="AQ109" s="882"/>
      <c r="AR109" s="882"/>
      <c r="AS109" s="882"/>
      <c r="AT109" s="884"/>
      <c r="AU109" s="901" t="s">
        <v>416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417</v>
      </c>
      <c r="BR109" s="882"/>
      <c r="BS109" s="882"/>
      <c r="BT109" s="882"/>
      <c r="BU109" s="883"/>
      <c r="BV109" s="881" t="s">
        <v>418</v>
      </c>
      <c r="BW109" s="882"/>
      <c r="BX109" s="882"/>
      <c r="BY109" s="882"/>
      <c r="BZ109" s="883"/>
      <c r="CA109" s="881" t="s">
        <v>294</v>
      </c>
      <c r="CB109" s="882"/>
      <c r="CC109" s="882"/>
      <c r="CD109" s="882"/>
      <c r="CE109" s="883"/>
      <c r="CF109" s="902" t="s">
        <v>419</v>
      </c>
      <c r="CG109" s="902"/>
      <c r="CH109" s="902"/>
      <c r="CI109" s="902"/>
      <c r="CJ109" s="902"/>
      <c r="CK109" s="881" t="s">
        <v>420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417</v>
      </c>
      <c r="DH109" s="882"/>
      <c r="DI109" s="882"/>
      <c r="DJ109" s="882"/>
      <c r="DK109" s="883"/>
      <c r="DL109" s="881" t="s">
        <v>418</v>
      </c>
      <c r="DM109" s="882"/>
      <c r="DN109" s="882"/>
      <c r="DO109" s="882"/>
      <c r="DP109" s="883"/>
      <c r="DQ109" s="881" t="s">
        <v>294</v>
      </c>
      <c r="DR109" s="882"/>
      <c r="DS109" s="882"/>
      <c r="DT109" s="882"/>
      <c r="DU109" s="883"/>
      <c r="DV109" s="881" t="s">
        <v>419</v>
      </c>
      <c r="DW109" s="882"/>
      <c r="DX109" s="882"/>
      <c r="DY109" s="882"/>
      <c r="DZ109" s="884"/>
    </row>
    <row r="110" spans="1:131" s="224" customFormat="1" ht="26.25" customHeight="1" x14ac:dyDescent="0.2">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3615500</v>
      </c>
      <c r="AB110" s="889"/>
      <c r="AC110" s="889"/>
      <c r="AD110" s="889"/>
      <c r="AE110" s="890"/>
      <c r="AF110" s="891">
        <v>3616107</v>
      </c>
      <c r="AG110" s="889"/>
      <c r="AH110" s="889"/>
      <c r="AI110" s="889"/>
      <c r="AJ110" s="890"/>
      <c r="AK110" s="891">
        <v>3445132</v>
      </c>
      <c r="AL110" s="889"/>
      <c r="AM110" s="889"/>
      <c r="AN110" s="889"/>
      <c r="AO110" s="890"/>
      <c r="AP110" s="892">
        <v>24.5</v>
      </c>
      <c r="AQ110" s="893"/>
      <c r="AR110" s="893"/>
      <c r="AS110" s="893"/>
      <c r="AT110" s="894"/>
      <c r="AU110" s="895" t="s">
        <v>69</v>
      </c>
      <c r="AV110" s="896"/>
      <c r="AW110" s="896"/>
      <c r="AX110" s="896"/>
      <c r="AY110" s="896"/>
      <c r="AZ110" s="918" t="s">
        <v>422</v>
      </c>
      <c r="BA110" s="886"/>
      <c r="BB110" s="886"/>
      <c r="BC110" s="886"/>
      <c r="BD110" s="886"/>
      <c r="BE110" s="886"/>
      <c r="BF110" s="886"/>
      <c r="BG110" s="886"/>
      <c r="BH110" s="886"/>
      <c r="BI110" s="886"/>
      <c r="BJ110" s="886"/>
      <c r="BK110" s="886"/>
      <c r="BL110" s="886"/>
      <c r="BM110" s="886"/>
      <c r="BN110" s="886"/>
      <c r="BO110" s="886"/>
      <c r="BP110" s="887"/>
      <c r="BQ110" s="919">
        <v>33052606</v>
      </c>
      <c r="BR110" s="920"/>
      <c r="BS110" s="920"/>
      <c r="BT110" s="920"/>
      <c r="BU110" s="920"/>
      <c r="BV110" s="920">
        <v>31012242</v>
      </c>
      <c r="BW110" s="920"/>
      <c r="BX110" s="920"/>
      <c r="BY110" s="920"/>
      <c r="BZ110" s="920"/>
      <c r="CA110" s="920">
        <v>29313041</v>
      </c>
      <c r="CB110" s="920"/>
      <c r="CC110" s="920"/>
      <c r="CD110" s="920"/>
      <c r="CE110" s="920"/>
      <c r="CF110" s="933">
        <v>208.4</v>
      </c>
      <c r="CG110" s="934"/>
      <c r="CH110" s="934"/>
      <c r="CI110" s="934"/>
      <c r="CJ110" s="934"/>
      <c r="CK110" s="935" t="s">
        <v>423</v>
      </c>
      <c r="CL110" s="936"/>
      <c r="CM110" s="918" t="s">
        <v>424</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x14ac:dyDescent="0.2">
      <c r="A111" s="923" t="s">
        <v>425</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426</v>
      </c>
      <c r="BA111" s="912"/>
      <c r="BB111" s="912"/>
      <c r="BC111" s="912"/>
      <c r="BD111" s="912"/>
      <c r="BE111" s="912"/>
      <c r="BF111" s="912"/>
      <c r="BG111" s="912"/>
      <c r="BH111" s="912"/>
      <c r="BI111" s="912"/>
      <c r="BJ111" s="912"/>
      <c r="BK111" s="912"/>
      <c r="BL111" s="912"/>
      <c r="BM111" s="912"/>
      <c r="BN111" s="912"/>
      <c r="BO111" s="912"/>
      <c r="BP111" s="913"/>
      <c r="BQ111" s="914" t="s">
        <v>122</v>
      </c>
      <c r="BR111" s="915"/>
      <c r="BS111" s="915"/>
      <c r="BT111" s="915"/>
      <c r="BU111" s="915"/>
      <c r="BV111" s="915" t="s">
        <v>122</v>
      </c>
      <c r="BW111" s="915"/>
      <c r="BX111" s="915"/>
      <c r="BY111" s="915"/>
      <c r="BZ111" s="915"/>
      <c r="CA111" s="915" t="s">
        <v>122</v>
      </c>
      <c r="CB111" s="915"/>
      <c r="CC111" s="915"/>
      <c r="CD111" s="915"/>
      <c r="CE111" s="915"/>
      <c r="CF111" s="909" t="s">
        <v>122</v>
      </c>
      <c r="CG111" s="910"/>
      <c r="CH111" s="910"/>
      <c r="CI111" s="910"/>
      <c r="CJ111" s="910"/>
      <c r="CK111" s="937"/>
      <c r="CL111" s="938"/>
      <c r="CM111" s="911" t="s">
        <v>427</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2">
      <c r="A112" s="941" t="s">
        <v>428</v>
      </c>
      <c r="B112" s="942"/>
      <c r="C112" s="912" t="s">
        <v>429</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430</v>
      </c>
      <c r="BA112" s="912"/>
      <c r="BB112" s="912"/>
      <c r="BC112" s="912"/>
      <c r="BD112" s="912"/>
      <c r="BE112" s="912"/>
      <c r="BF112" s="912"/>
      <c r="BG112" s="912"/>
      <c r="BH112" s="912"/>
      <c r="BI112" s="912"/>
      <c r="BJ112" s="912"/>
      <c r="BK112" s="912"/>
      <c r="BL112" s="912"/>
      <c r="BM112" s="912"/>
      <c r="BN112" s="912"/>
      <c r="BO112" s="912"/>
      <c r="BP112" s="913"/>
      <c r="BQ112" s="914">
        <v>5751234</v>
      </c>
      <c r="BR112" s="915"/>
      <c r="BS112" s="915"/>
      <c r="BT112" s="915"/>
      <c r="BU112" s="915"/>
      <c r="BV112" s="915">
        <v>5506513</v>
      </c>
      <c r="BW112" s="915"/>
      <c r="BX112" s="915"/>
      <c r="BY112" s="915"/>
      <c r="BZ112" s="915"/>
      <c r="CA112" s="915">
        <v>5634056</v>
      </c>
      <c r="CB112" s="915"/>
      <c r="CC112" s="915"/>
      <c r="CD112" s="915"/>
      <c r="CE112" s="915"/>
      <c r="CF112" s="909">
        <v>40.1</v>
      </c>
      <c r="CG112" s="910"/>
      <c r="CH112" s="910"/>
      <c r="CI112" s="910"/>
      <c r="CJ112" s="910"/>
      <c r="CK112" s="937"/>
      <c r="CL112" s="938"/>
      <c r="CM112" s="911" t="s">
        <v>431</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2">
      <c r="A113" s="943"/>
      <c r="B113" s="944"/>
      <c r="C113" s="912" t="s">
        <v>432</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573186</v>
      </c>
      <c r="AB113" s="927"/>
      <c r="AC113" s="927"/>
      <c r="AD113" s="927"/>
      <c r="AE113" s="928"/>
      <c r="AF113" s="929">
        <v>582393</v>
      </c>
      <c r="AG113" s="927"/>
      <c r="AH113" s="927"/>
      <c r="AI113" s="927"/>
      <c r="AJ113" s="928"/>
      <c r="AK113" s="929">
        <v>586245</v>
      </c>
      <c r="AL113" s="927"/>
      <c r="AM113" s="927"/>
      <c r="AN113" s="927"/>
      <c r="AO113" s="928"/>
      <c r="AP113" s="930">
        <v>4.2</v>
      </c>
      <c r="AQ113" s="931"/>
      <c r="AR113" s="931"/>
      <c r="AS113" s="931"/>
      <c r="AT113" s="932"/>
      <c r="AU113" s="897"/>
      <c r="AV113" s="898"/>
      <c r="AW113" s="898"/>
      <c r="AX113" s="898"/>
      <c r="AY113" s="898"/>
      <c r="AZ113" s="911" t="s">
        <v>433</v>
      </c>
      <c r="BA113" s="912"/>
      <c r="BB113" s="912"/>
      <c r="BC113" s="912"/>
      <c r="BD113" s="912"/>
      <c r="BE113" s="912"/>
      <c r="BF113" s="912"/>
      <c r="BG113" s="912"/>
      <c r="BH113" s="912"/>
      <c r="BI113" s="912"/>
      <c r="BJ113" s="912"/>
      <c r="BK113" s="912"/>
      <c r="BL113" s="912"/>
      <c r="BM113" s="912"/>
      <c r="BN113" s="912"/>
      <c r="BO113" s="912"/>
      <c r="BP113" s="913"/>
      <c r="BQ113" s="914">
        <v>70726</v>
      </c>
      <c r="BR113" s="915"/>
      <c r="BS113" s="915"/>
      <c r="BT113" s="915"/>
      <c r="BU113" s="915"/>
      <c r="BV113" s="915">
        <v>27601</v>
      </c>
      <c r="BW113" s="915"/>
      <c r="BX113" s="915"/>
      <c r="BY113" s="915"/>
      <c r="BZ113" s="915"/>
      <c r="CA113" s="915">
        <v>9226</v>
      </c>
      <c r="CB113" s="915"/>
      <c r="CC113" s="915"/>
      <c r="CD113" s="915"/>
      <c r="CE113" s="915"/>
      <c r="CF113" s="909">
        <v>0.1</v>
      </c>
      <c r="CG113" s="910"/>
      <c r="CH113" s="910"/>
      <c r="CI113" s="910"/>
      <c r="CJ113" s="910"/>
      <c r="CK113" s="937"/>
      <c r="CL113" s="938"/>
      <c r="CM113" s="911" t="s">
        <v>434</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2">
      <c r="A114" s="943"/>
      <c r="B114" s="944"/>
      <c r="C114" s="912" t="s">
        <v>435</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85272</v>
      </c>
      <c r="AB114" s="948"/>
      <c r="AC114" s="948"/>
      <c r="AD114" s="948"/>
      <c r="AE114" s="949"/>
      <c r="AF114" s="950">
        <v>81777</v>
      </c>
      <c r="AG114" s="948"/>
      <c r="AH114" s="948"/>
      <c r="AI114" s="948"/>
      <c r="AJ114" s="949"/>
      <c r="AK114" s="950">
        <v>13808</v>
      </c>
      <c r="AL114" s="948"/>
      <c r="AM114" s="948"/>
      <c r="AN114" s="948"/>
      <c r="AO114" s="949"/>
      <c r="AP114" s="951">
        <v>0.1</v>
      </c>
      <c r="AQ114" s="952"/>
      <c r="AR114" s="952"/>
      <c r="AS114" s="952"/>
      <c r="AT114" s="953"/>
      <c r="AU114" s="897"/>
      <c r="AV114" s="898"/>
      <c r="AW114" s="898"/>
      <c r="AX114" s="898"/>
      <c r="AY114" s="898"/>
      <c r="AZ114" s="911" t="s">
        <v>436</v>
      </c>
      <c r="BA114" s="912"/>
      <c r="BB114" s="912"/>
      <c r="BC114" s="912"/>
      <c r="BD114" s="912"/>
      <c r="BE114" s="912"/>
      <c r="BF114" s="912"/>
      <c r="BG114" s="912"/>
      <c r="BH114" s="912"/>
      <c r="BI114" s="912"/>
      <c r="BJ114" s="912"/>
      <c r="BK114" s="912"/>
      <c r="BL114" s="912"/>
      <c r="BM114" s="912"/>
      <c r="BN114" s="912"/>
      <c r="BO114" s="912"/>
      <c r="BP114" s="913"/>
      <c r="BQ114" s="914">
        <v>4703374</v>
      </c>
      <c r="BR114" s="915"/>
      <c r="BS114" s="915"/>
      <c r="BT114" s="915"/>
      <c r="BU114" s="915"/>
      <c r="BV114" s="915">
        <v>4640019</v>
      </c>
      <c r="BW114" s="915"/>
      <c r="BX114" s="915"/>
      <c r="BY114" s="915"/>
      <c r="BZ114" s="915"/>
      <c r="CA114" s="915">
        <v>4588902</v>
      </c>
      <c r="CB114" s="915"/>
      <c r="CC114" s="915"/>
      <c r="CD114" s="915"/>
      <c r="CE114" s="915"/>
      <c r="CF114" s="909">
        <v>32.6</v>
      </c>
      <c r="CG114" s="910"/>
      <c r="CH114" s="910"/>
      <c r="CI114" s="910"/>
      <c r="CJ114" s="910"/>
      <c r="CK114" s="937"/>
      <c r="CL114" s="938"/>
      <c r="CM114" s="911" t="s">
        <v>437</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2">
      <c r="A115" s="943"/>
      <c r="B115" s="944"/>
      <c r="C115" s="912" t="s">
        <v>438</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122</v>
      </c>
      <c r="AB115" s="927"/>
      <c r="AC115" s="927"/>
      <c r="AD115" s="927"/>
      <c r="AE115" s="928"/>
      <c r="AF115" s="929" t="s">
        <v>122</v>
      </c>
      <c r="AG115" s="927"/>
      <c r="AH115" s="927"/>
      <c r="AI115" s="927"/>
      <c r="AJ115" s="928"/>
      <c r="AK115" s="929" t="s">
        <v>122</v>
      </c>
      <c r="AL115" s="927"/>
      <c r="AM115" s="927"/>
      <c r="AN115" s="927"/>
      <c r="AO115" s="928"/>
      <c r="AP115" s="930" t="s">
        <v>122</v>
      </c>
      <c r="AQ115" s="931"/>
      <c r="AR115" s="931"/>
      <c r="AS115" s="931"/>
      <c r="AT115" s="932"/>
      <c r="AU115" s="897"/>
      <c r="AV115" s="898"/>
      <c r="AW115" s="898"/>
      <c r="AX115" s="898"/>
      <c r="AY115" s="898"/>
      <c r="AZ115" s="911" t="s">
        <v>439</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440</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2">
      <c r="A116" s="945"/>
      <c r="B116" s="946"/>
      <c r="C116" s="954" t="s">
        <v>441</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v>4</v>
      </c>
      <c r="AL116" s="948"/>
      <c r="AM116" s="948"/>
      <c r="AN116" s="948"/>
      <c r="AO116" s="949"/>
      <c r="AP116" s="951">
        <v>0</v>
      </c>
      <c r="AQ116" s="952"/>
      <c r="AR116" s="952"/>
      <c r="AS116" s="952"/>
      <c r="AT116" s="953"/>
      <c r="AU116" s="897"/>
      <c r="AV116" s="898"/>
      <c r="AW116" s="898"/>
      <c r="AX116" s="898"/>
      <c r="AY116" s="898"/>
      <c r="AZ116" s="956" t="s">
        <v>442</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443</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2">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444</v>
      </c>
      <c r="Z117" s="883"/>
      <c r="AA117" s="967">
        <v>4273958</v>
      </c>
      <c r="AB117" s="968"/>
      <c r="AC117" s="968"/>
      <c r="AD117" s="968"/>
      <c r="AE117" s="969"/>
      <c r="AF117" s="970">
        <v>4280277</v>
      </c>
      <c r="AG117" s="968"/>
      <c r="AH117" s="968"/>
      <c r="AI117" s="968"/>
      <c r="AJ117" s="969"/>
      <c r="AK117" s="970">
        <v>4045189</v>
      </c>
      <c r="AL117" s="968"/>
      <c r="AM117" s="968"/>
      <c r="AN117" s="968"/>
      <c r="AO117" s="969"/>
      <c r="AP117" s="971"/>
      <c r="AQ117" s="972"/>
      <c r="AR117" s="972"/>
      <c r="AS117" s="972"/>
      <c r="AT117" s="973"/>
      <c r="AU117" s="897"/>
      <c r="AV117" s="898"/>
      <c r="AW117" s="898"/>
      <c r="AX117" s="898"/>
      <c r="AY117" s="898"/>
      <c r="AZ117" s="963" t="s">
        <v>445</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446</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2">
      <c r="A118" s="901" t="s">
        <v>420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417</v>
      </c>
      <c r="AB118" s="882"/>
      <c r="AC118" s="882"/>
      <c r="AD118" s="882"/>
      <c r="AE118" s="883"/>
      <c r="AF118" s="881" t="s">
        <v>418</v>
      </c>
      <c r="AG118" s="882"/>
      <c r="AH118" s="882"/>
      <c r="AI118" s="882"/>
      <c r="AJ118" s="883"/>
      <c r="AK118" s="881" t="s">
        <v>294</v>
      </c>
      <c r="AL118" s="882"/>
      <c r="AM118" s="882"/>
      <c r="AN118" s="882"/>
      <c r="AO118" s="883"/>
      <c r="AP118" s="959" t="s">
        <v>419</v>
      </c>
      <c r="AQ118" s="960"/>
      <c r="AR118" s="960"/>
      <c r="AS118" s="960"/>
      <c r="AT118" s="961"/>
      <c r="AU118" s="897"/>
      <c r="AV118" s="898"/>
      <c r="AW118" s="898"/>
      <c r="AX118" s="898"/>
      <c r="AY118" s="898"/>
      <c r="AZ118" s="962" t="s">
        <v>447</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448</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2">
      <c r="A119" s="1045" t="s">
        <v>423</v>
      </c>
      <c r="B119" s="936"/>
      <c r="C119" s="918" t="s">
        <v>424</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5" t="s">
        <v>177</v>
      </c>
      <c r="BA119" s="245"/>
      <c r="BB119" s="245"/>
      <c r="BC119" s="245"/>
      <c r="BD119" s="245"/>
      <c r="BE119" s="245"/>
      <c r="BF119" s="245"/>
      <c r="BG119" s="245"/>
      <c r="BH119" s="245"/>
      <c r="BI119" s="245"/>
      <c r="BJ119" s="245"/>
      <c r="BK119" s="245"/>
      <c r="BL119" s="245"/>
      <c r="BM119" s="245"/>
      <c r="BN119" s="245"/>
      <c r="BO119" s="966" t="s">
        <v>449</v>
      </c>
      <c r="BP119" s="994"/>
      <c r="BQ119" s="988">
        <v>43577940</v>
      </c>
      <c r="BR119" s="989"/>
      <c r="BS119" s="989"/>
      <c r="BT119" s="989"/>
      <c r="BU119" s="989"/>
      <c r="BV119" s="989">
        <v>41186375</v>
      </c>
      <c r="BW119" s="989"/>
      <c r="BX119" s="989"/>
      <c r="BY119" s="989"/>
      <c r="BZ119" s="989"/>
      <c r="CA119" s="989">
        <v>39545225</v>
      </c>
      <c r="CB119" s="989"/>
      <c r="CC119" s="989"/>
      <c r="CD119" s="989"/>
      <c r="CE119" s="989"/>
      <c r="CF119" s="990"/>
      <c r="CG119" s="991"/>
      <c r="CH119" s="991"/>
      <c r="CI119" s="991"/>
      <c r="CJ119" s="992"/>
      <c r="CK119" s="939"/>
      <c r="CL119" s="940"/>
      <c r="CM119" s="962" t="s">
        <v>450</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122</v>
      </c>
      <c r="DH119" s="975"/>
      <c r="DI119" s="975"/>
      <c r="DJ119" s="975"/>
      <c r="DK119" s="976"/>
      <c r="DL119" s="974" t="s">
        <v>122</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x14ac:dyDescent="0.2">
      <c r="A120" s="1046"/>
      <c r="B120" s="938"/>
      <c r="C120" s="911" t="s">
        <v>427</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451</v>
      </c>
      <c r="AV120" s="981"/>
      <c r="AW120" s="981"/>
      <c r="AX120" s="981"/>
      <c r="AY120" s="982"/>
      <c r="AZ120" s="918" t="s">
        <v>452</v>
      </c>
      <c r="BA120" s="886"/>
      <c r="BB120" s="886"/>
      <c r="BC120" s="886"/>
      <c r="BD120" s="886"/>
      <c r="BE120" s="886"/>
      <c r="BF120" s="886"/>
      <c r="BG120" s="886"/>
      <c r="BH120" s="886"/>
      <c r="BI120" s="886"/>
      <c r="BJ120" s="886"/>
      <c r="BK120" s="886"/>
      <c r="BL120" s="886"/>
      <c r="BM120" s="886"/>
      <c r="BN120" s="886"/>
      <c r="BO120" s="886"/>
      <c r="BP120" s="887"/>
      <c r="BQ120" s="919">
        <v>10540562</v>
      </c>
      <c r="BR120" s="920"/>
      <c r="BS120" s="920"/>
      <c r="BT120" s="920"/>
      <c r="BU120" s="920"/>
      <c r="BV120" s="920">
        <v>11357472</v>
      </c>
      <c r="BW120" s="920"/>
      <c r="BX120" s="920"/>
      <c r="BY120" s="920"/>
      <c r="BZ120" s="920"/>
      <c r="CA120" s="920">
        <v>10780321</v>
      </c>
      <c r="CB120" s="920"/>
      <c r="CC120" s="920"/>
      <c r="CD120" s="920"/>
      <c r="CE120" s="920"/>
      <c r="CF120" s="933">
        <v>76.7</v>
      </c>
      <c r="CG120" s="934"/>
      <c r="CH120" s="934"/>
      <c r="CI120" s="934"/>
      <c r="CJ120" s="934"/>
      <c r="CK120" s="995" t="s">
        <v>453</v>
      </c>
      <c r="CL120" s="996"/>
      <c r="CM120" s="996"/>
      <c r="CN120" s="996"/>
      <c r="CO120" s="997"/>
      <c r="CP120" s="1003" t="s">
        <v>401</v>
      </c>
      <c r="CQ120" s="1004"/>
      <c r="CR120" s="1004"/>
      <c r="CS120" s="1004"/>
      <c r="CT120" s="1004"/>
      <c r="CU120" s="1004"/>
      <c r="CV120" s="1004"/>
      <c r="CW120" s="1004"/>
      <c r="CX120" s="1004"/>
      <c r="CY120" s="1004"/>
      <c r="CZ120" s="1004"/>
      <c r="DA120" s="1004"/>
      <c r="DB120" s="1004"/>
      <c r="DC120" s="1004"/>
      <c r="DD120" s="1004"/>
      <c r="DE120" s="1004"/>
      <c r="DF120" s="1005"/>
      <c r="DG120" s="919">
        <v>4549740</v>
      </c>
      <c r="DH120" s="920"/>
      <c r="DI120" s="920"/>
      <c r="DJ120" s="920"/>
      <c r="DK120" s="920"/>
      <c r="DL120" s="920">
        <v>4382583</v>
      </c>
      <c r="DM120" s="920"/>
      <c r="DN120" s="920"/>
      <c r="DO120" s="920"/>
      <c r="DP120" s="920"/>
      <c r="DQ120" s="920">
        <v>4292125</v>
      </c>
      <c r="DR120" s="920"/>
      <c r="DS120" s="920"/>
      <c r="DT120" s="920"/>
      <c r="DU120" s="920"/>
      <c r="DV120" s="921">
        <v>30.5</v>
      </c>
      <c r="DW120" s="921"/>
      <c r="DX120" s="921"/>
      <c r="DY120" s="921"/>
      <c r="DZ120" s="922"/>
    </row>
    <row r="121" spans="1:130" s="224" customFormat="1" ht="26.25" customHeight="1" x14ac:dyDescent="0.2">
      <c r="A121" s="1046"/>
      <c r="B121" s="938"/>
      <c r="C121" s="963" t="s">
        <v>454</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455</v>
      </c>
      <c r="BA121" s="912"/>
      <c r="BB121" s="912"/>
      <c r="BC121" s="912"/>
      <c r="BD121" s="912"/>
      <c r="BE121" s="912"/>
      <c r="BF121" s="912"/>
      <c r="BG121" s="912"/>
      <c r="BH121" s="912"/>
      <c r="BI121" s="912"/>
      <c r="BJ121" s="912"/>
      <c r="BK121" s="912"/>
      <c r="BL121" s="912"/>
      <c r="BM121" s="912"/>
      <c r="BN121" s="912"/>
      <c r="BO121" s="912"/>
      <c r="BP121" s="913"/>
      <c r="BQ121" s="914">
        <v>1160129</v>
      </c>
      <c r="BR121" s="915"/>
      <c r="BS121" s="915"/>
      <c r="BT121" s="915"/>
      <c r="BU121" s="915"/>
      <c r="BV121" s="915">
        <v>1070471</v>
      </c>
      <c r="BW121" s="915"/>
      <c r="BX121" s="915"/>
      <c r="BY121" s="915"/>
      <c r="BZ121" s="915"/>
      <c r="CA121" s="915">
        <v>937929</v>
      </c>
      <c r="CB121" s="915"/>
      <c r="CC121" s="915"/>
      <c r="CD121" s="915"/>
      <c r="CE121" s="915"/>
      <c r="CF121" s="909">
        <v>6.7</v>
      </c>
      <c r="CG121" s="910"/>
      <c r="CH121" s="910"/>
      <c r="CI121" s="910"/>
      <c r="CJ121" s="910"/>
      <c r="CK121" s="998"/>
      <c r="CL121" s="999"/>
      <c r="CM121" s="999"/>
      <c r="CN121" s="999"/>
      <c r="CO121" s="1000"/>
      <c r="CP121" s="1008" t="s">
        <v>402</v>
      </c>
      <c r="CQ121" s="1009"/>
      <c r="CR121" s="1009"/>
      <c r="CS121" s="1009"/>
      <c r="CT121" s="1009"/>
      <c r="CU121" s="1009"/>
      <c r="CV121" s="1009"/>
      <c r="CW121" s="1009"/>
      <c r="CX121" s="1009"/>
      <c r="CY121" s="1009"/>
      <c r="CZ121" s="1009"/>
      <c r="DA121" s="1009"/>
      <c r="DB121" s="1009"/>
      <c r="DC121" s="1009"/>
      <c r="DD121" s="1009"/>
      <c r="DE121" s="1009"/>
      <c r="DF121" s="1010"/>
      <c r="DG121" s="914">
        <v>856445</v>
      </c>
      <c r="DH121" s="915"/>
      <c r="DI121" s="915"/>
      <c r="DJ121" s="915"/>
      <c r="DK121" s="915"/>
      <c r="DL121" s="915">
        <v>788190</v>
      </c>
      <c r="DM121" s="915"/>
      <c r="DN121" s="915"/>
      <c r="DO121" s="915"/>
      <c r="DP121" s="915"/>
      <c r="DQ121" s="915">
        <v>724409</v>
      </c>
      <c r="DR121" s="915"/>
      <c r="DS121" s="915"/>
      <c r="DT121" s="915"/>
      <c r="DU121" s="915"/>
      <c r="DV121" s="916">
        <v>5.2</v>
      </c>
      <c r="DW121" s="916"/>
      <c r="DX121" s="916"/>
      <c r="DY121" s="916"/>
      <c r="DZ121" s="917"/>
    </row>
    <row r="122" spans="1:130" s="224" customFormat="1" ht="26.25" customHeight="1" x14ac:dyDescent="0.2">
      <c r="A122" s="1046"/>
      <c r="B122" s="938"/>
      <c r="C122" s="911" t="s">
        <v>437</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456</v>
      </c>
      <c r="BA122" s="954"/>
      <c r="BB122" s="954"/>
      <c r="BC122" s="954"/>
      <c r="BD122" s="954"/>
      <c r="BE122" s="954"/>
      <c r="BF122" s="954"/>
      <c r="BG122" s="954"/>
      <c r="BH122" s="954"/>
      <c r="BI122" s="954"/>
      <c r="BJ122" s="954"/>
      <c r="BK122" s="954"/>
      <c r="BL122" s="954"/>
      <c r="BM122" s="954"/>
      <c r="BN122" s="954"/>
      <c r="BO122" s="954"/>
      <c r="BP122" s="955"/>
      <c r="BQ122" s="988">
        <v>26110169</v>
      </c>
      <c r="BR122" s="989"/>
      <c r="BS122" s="989"/>
      <c r="BT122" s="989"/>
      <c r="BU122" s="989"/>
      <c r="BV122" s="989">
        <v>24535889</v>
      </c>
      <c r="BW122" s="989"/>
      <c r="BX122" s="989"/>
      <c r="BY122" s="989"/>
      <c r="BZ122" s="989"/>
      <c r="CA122" s="989">
        <v>22923029</v>
      </c>
      <c r="CB122" s="989"/>
      <c r="CC122" s="989"/>
      <c r="CD122" s="989"/>
      <c r="CE122" s="989"/>
      <c r="CF122" s="1006">
        <v>163</v>
      </c>
      <c r="CG122" s="1007"/>
      <c r="CH122" s="1007"/>
      <c r="CI122" s="1007"/>
      <c r="CJ122" s="1007"/>
      <c r="CK122" s="998"/>
      <c r="CL122" s="999"/>
      <c r="CM122" s="999"/>
      <c r="CN122" s="999"/>
      <c r="CO122" s="1000"/>
      <c r="CP122" s="1008" t="s">
        <v>394</v>
      </c>
      <c r="CQ122" s="1009"/>
      <c r="CR122" s="1009"/>
      <c r="CS122" s="1009"/>
      <c r="CT122" s="1009"/>
      <c r="CU122" s="1009"/>
      <c r="CV122" s="1009"/>
      <c r="CW122" s="1009"/>
      <c r="CX122" s="1009"/>
      <c r="CY122" s="1009"/>
      <c r="CZ122" s="1009"/>
      <c r="DA122" s="1009"/>
      <c r="DB122" s="1009"/>
      <c r="DC122" s="1009"/>
      <c r="DD122" s="1009"/>
      <c r="DE122" s="1009"/>
      <c r="DF122" s="1010"/>
      <c r="DG122" s="914">
        <v>3300</v>
      </c>
      <c r="DH122" s="915"/>
      <c r="DI122" s="915"/>
      <c r="DJ122" s="915"/>
      <c r="DK122" s="915"/>
      <c r="DL122" s="915">
        <v>20370</v>
      </c>
      <c r="DM122" s="915"/>
      <c r="DN122" s="915"/>
      <c r="DO122" s="915"/>
      <c r="DP122" s="915"/>
      <c r="DQ122" s="915">
        <v>325483</v>
      </c>
      <c r="DR122" s="915"/>
      <c r="DS122" s="915"/>
      <c r="DT122" s="915"/>
      <c r="DU122" s="915"/>
      <c r="DV122" s="916">
        <v>2.2999999999999998</v>
      </c>
      <c r="DW122" s="916"/>
      <c r="DX122" s="916"/>
      <c r="DY122" s="916"/>
      <c r="DZ122" s="917"/>
    </row>
    <row r="123" spans="1:130" s="224" customFormat="1" ht="26.25" customHeight="1" x14ac:dyDescent="0.2">
      <c r="A123" s="1046"/>
      <c r="B123" s="938"/>
      <c r="C123" s="911" t="s">
        <v>443</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5" t="s">
        <v>177</v>
      </c>
      <c r="BA123" s="245"/>
      <c r="BB123" s="245"/>
      <c r="BC123" s="245"/>
      <c r="BD123" s="245"/>
      <c r="BE123" s="245"/>
      <c r="BF123" s="245"/>
      <c r="BG123" s="245"/>
      <c r="BH123" s="245"/>
      <c r="BI123" s="245"/>
      <c r="BJ123" s="245"/>
      <c r="BK123" s="245"/>
      <c r="BL123" s="245"/>
      <c r="BM123" s="245"/>
      <c r="BN123" s="245"/>
      <c r="BO123" s="966" t="s">
        <v>457</v>
      </c>
      <c r="BP123" s="994"/>
      <c r="BQ123" s="1052">
        <v>37810860</v>
      </c>
      <c r="BR123" s="1053"/>
      <c r="BS123" s="1053"/>
      <c r="BT123" s="1053"/>
      <c r="BU123" s="1053"/>
      <c r="BV123" s="1053">
        <v>36963832</v>
      </c>
      <c r="BW123" s="1053"/>
      <c r="BX123" s="1053"/>
      <c r="BY123" s="1053"/>
      <c r="BZ123" s="1053"/>
      <c r="CA123" s="1053">
        <v>34641279</v>
      </c>
      <c r="CB123" s="1053"/>
      <c r="CC123" s="1053"/>
      <c r="CD123" s="1053"/>
      <c r="CE123" s="1053"/>
      <c r="CF123" s="990"/>
      <c r="CG123" s="991"/>
      <c r="CH123" s="991"/>
      <c r="CI123" s="991"/>
      <c r="CJ123" s="992"/>
      <c r="CK123" s="998"/>
      <c r="CL123" s="999"/>
      <c r="CM123" s="999"/>
      <c r="CN123" s="999"/>
      <c r="CO123" s="1000"/>
      <c r="CP123" s="1008" t="s">
        <v>400</v>
      </c>
      <c r="CQ123" s="1009"/>
      <c r="CR123" s="1009"/>
      <c r="CS123" s="1009"/>
      <c r="CT123" s="1009"/>
      <c r="CU123" s="1009"/>
      <c r="CV123" s="1009"/>
      <c r="CW123" s="1009"/>
      <c r="CX123" s="1009"/>
      <c r="CY123" s="1009"/>
      <c r="CZ123" s="1009"/>
      <c r="DA123" s="1009"/>
      <c r="DB123" s="1009"/>
      <c r="DC123" s="1009"/>
      <c r="DD123" s="1009"/>
      <c r="DE123" s="1009"/>
      <c r="DF123" s="1010"/>
      <c r="DG123" s="947">
        <v>252090</v>
      </c>
      <c r="DH123" s="948"/>
      <c r="DI123" s="948"/>
      <c r="DJ123" s="948"/>
      <c r="DK123" s="949"/>
      <c r="DL123" s="950">
        <v>234090</v>
      </c>
      <c r="DM123" s="948"/>
      <c r="DN123" s="948"/>
      <c r="DO123" s="948"/>
      <c r="DP123" s="949"/>
      <c r="DQ123" s="950">
        <v>227192</v>
      </c>
      <c r="DR123" s="948"/>
      <c r="DS123" s="948"/>
      <c r="DT123" s="948"/>
      <c r="DU123" s="949"/>
      <c r="DV123" s="951">
        <v>1.6</v>
      </c>
      <c r="DW123" s="952"/>
      <c r="DX123" s="952"/>
      <c r="DY123" s="952"/>
      <c r="DZ123" s="953"/>
    </row>
    <row r="124" spans="1:130" s="224" customFormat="1" ht="26.25" customHeight="1" thickBot="1" x14ac:dyDescent="0.25">
      <c r="A124" s="1046"/>
      <c r="B124" s="938"/>
      <c r="C124" s="911" t="s">
        <v>446</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458</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40.799999999999997</v>
      </c>
      <c r="BR124" s="1016"/>
      <c r="BS124" s="1016"/>
      <c r="BT124" s="1016"/>
      <c r="BU124" s="1016"/>
      <c r="BV124" s="1016">
        <v>30.4</v>
      </c>
      <c r="BW124" s="1016"/>
      <c r="BX124" s="1016"/>
      <c r="BY124" s="1016"/>
      <c r="BZ124" s="1016"/>
      <c r="CA124" s="1016">
        <v>34.799999999999997</v>
      </c>
      <c r="CB124" s="1016"/>
      <c r="CC124" s="1016"/>
      <c r="CD124" s="1016"/>
      <c r="CE124" s="1016"/>
      <c r="CF124" s="1017"/>
      <c r="CG124" s="1018"/>
      <c r="CH124" s="1018"/>
      <c r="CI124" s="1018"/>
      <c r="CJ124" s="1019"/>
      <c r="CK124" s="1001"/>
      <c r="CL124" s="1001"/>
      <c r="CM124" s="1001"/>
      <c r="CN124" s="1001"/>
      <c r="CO124" s="1002"/>
      <c r="CP124" s="1008" t="s">
        <v>459</v>
      </c>
      <c r="CQ124" s="1009"/>
      <c r="CR124" s="1009"/>
      <c r="CS124" s="1009"/>
      <c r="CT124" s="1009"/>
      <c r="CU124" s="1009"/>
      <c r="CV124" s="1009"/>
      <c r="CW124" s="1009"/>
      <c r="CX124" s="1009"/>
      <c r="CY124" s="1009"/>
      <c r="CZ124" s="1009"/>
      <c r="DA124" s="1009"/>
      <c r="DB124" s="1009"/>
      <c r="DC124" s="1009"/>
      <c r="DD124" s="1009"/>
      <c r="DE124" s="1009"/>
      <c r="DF124" s="1010"/>
      <c r="DG124" s="993">
        <v>89659</v>
      </c>
      <c r="DH124" s="975"/>
      <c r="DI124" s="975"/>
      <c r="DJ124" s="975"/>
      <c r="DK124" s="976"/>
      <c r="DL124" s="974">
        <v>81280</v>
      </c>
      <c r="DM124" s="975"/>
      <c r="DN124" s="975"/>
      <c r="DO124" s="975"/>
      <c r="DP124" s="976"/>
      <c r="DQ124" s="974">
        <v>64847</v>
      </c>
      <c r="DR124" s="975"/>
      <c r="DS124" s="975"/>
      <c r="DT124" s="975"/>
      <c r="DU124" s="976"/>
      <c r="DV124" s="977">
        <v>0.5</v>
      </c>
      <c r="DW124" s="978"/>
      <c r="DX124" s="978"/>
      <c r="DY124" s="978"/>
      <c r="DZ124" s="979"/>
    </row>
    <row r="125" spans="1:130" s="224" customFormat="1" ht="26.25" customHeight="1" x14ac:dyDescent="0.2">
      <c r="A125" s="1046"/>
      <c r="B125" s="938"/>
      <c r="C125" s="911" t="s">
        <v>448</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460</v>
      </c>
      <c r="CL125" s="996"/>
      <c r="CM125" s="996"/>
      <c r="CN125" s="996"/>
      <c r="CO125" s="997"/>
      <c r="CP125" s="918" t="s">
        <v>461</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5">
      <c r="A126" s="1046"/>
      <c r="B126" s="938"/>
      <c r="C126" s="911" t="s">
        <v>450</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462</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2">
      <c r="A127" s="1047"/>
      <c r="B127" s="940"/>
      <c r="C127" s="962" t="s">
        <v>463</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122</v>
      </c>
      <c r="AB127" s="948"/>
      <c r="AC127" s="948"/>
      <c r="AD127" s="948"/>
      <c r="AE127" s="949"/>
      <c r="AF127" s="950" t="s">
        <v>122</v>
      </c>
      <c r="AG127" s="948"/>
      <c r="AH127" s="948"/>
      <c r="AI127" s="948"/>
      <c r="AJ127" s="949"/>
      <c r="AK127" s="950" t="s">
        <v>122</v>
      </c>
      <c r="AL127" s="948"/>
      <c r="AM127" s="948"/>
      <c r="AN127" s="948"/>
      <c r="AO127" s="949"/>
      <c r="AP127" s="951" t="s">
        <v>122</v>
      </c>
      <c r="AQ127" s="952"/>
      <c r="AR127" s="952"/>
      <c r="AS127" s="952"/>
      <c r="AT127" s="953"/>
      <c r="AU127" s="226"/>
      <c r="AV127" s="226"/>
      <c r="AW127" s="226"/>
      <c r="AX127" s="1020" t="s">
        <v>464</v>
      </c>
      <c r="AY127" s="1021"/>
      <c r="AZ127" s="1021"/>
      <c r="BA127" s="1021"/>
      <c r="BB127" s="1021"/>
      <c r="BC127" s="1021"/>
      <c r="BD127" s="1021"/>
      <c r="BE127" s="1022"/>
      <c r="BF127" s="1023" t="s">
        <v>465</v>
      </c>
      <c r="BG127" s="1021"/>
      <c r="BH127" s="1021"/>
      <c r="BI127" s="1021"/>
      <c r="BJ127" s="1021"/>
      <c r="BK127" s="1021"/>
      <c r="BL127" s="1022"/>
      <c r="BM127" s="1023" t="s">
        <v>466</v>
      </c>
      <c r="BN127" s="1021"/>
      <c r="BO127" s="1021"/>
      <c r="BP127" s="1021"/>
      <c r="BQ127" s="1021"/>
      <c r="BR127" s="1021"/>
      <c r="BS127" s="1022"/>
      <c r="BT127" s="1023" t="s">
        <v>467</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468</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5">
      <c r="A128" s="1030" t="s">
        <v>469</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470</v>
      </c>
      <c r="X128" s="1032"/>
      <c r="Y128" s="1032"/>
      <c r="Z128" s="1033"/>
      <c r="AA128" s="1034">
        <v>170561</v>
      </c>
      <c r="AB128" s="1035"/>
      <c r="AC128" s="1035"/>
      <c r="AD128" s="1035"/>
      <c r="AE128" s="1036"/>
      <c r="AF128" s="1037">
        <v>166246</v>
      </c>
      <c r="AG128" s="1035"/>
      <c r="AH128" s="1035"/>
      <c r="AI128" s="1035"/>
      <c r="AJ128" s="1036"/>
      <c r="AK128" s="1037">
        <v>155889</v>
      </c>
      <c r="AL128" s="1035"/>
      <c r="AM128" s="1035"/>
      <c r="AN128" s="1035"/>
      <c r="AO128" s="1036"/>
      <c r="AP128" s="1038"/>
      <c r="AQ128" s="1039"/>
      <c r="AR128" s="1039"/>
      <c r="AS128" s="1039"/>
      <c r="AT128" s="1040"/>
      <c r="AU128" s="226"/>
      <c r="AV128" s="226"/>
      <c r="AW128" s="226"/>
      <c r="AX128" s="885" t="s">
        <v>471</v>
      </c>
      <c r="AY128" s="886"/>
      <c r="AZ128" s="886"/>
      <c r="BA128" s="886"/>
      <c r="BB128" s="886"/>
      <c r="BC128" s="886"/>
      <c r="BD128" s="886"/>
      <c r="BE128" s="887"/>
      <c r="BF128" s="1041" t="s">
        <v>122</v>
      </c>
      <c r="BG128" s="1042"/>
      <c r="BH128" s="1042"/>
      <c r="BI128" s="1042"/>
      <c r="BJ128" s="1042"/>
      <c r="BK128" s="1042"/>
      <c r="BL128" s="1043"/>
      <c r="BM128" s="1041">
        <v>12.68</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472</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2">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473</v>
      </c>
      <c r="X129" s="1060"/>
      <c r="Y129" s="1060"/>
      <c r="Z129" s="1061"/>
      <c r="AA129" s="947">
        <v>16661117</v>
      </c>
      <c r="AB129" s="948"/>
      <c r="AC129" s="948"/>
      <c r="AD129" s="948"/>
      <c r="AE129" s="949"/>
      <c r="AF129" s="950">
        <v>16398292</v>
      </c>
      <c r="AG129" s="948"/>
      <c r="AH129" s="948"/>
      <c r="AI129" s="948"/>
      <c r="AJ129" s="949"/>
      <c r="AK129" s="950">
        <v>16467653</v>
      </c>
      <c r="AL129" s="948"/>
      <c r="AM129" s="948"/>
      <c r="AN129" s="948"/>
      <c r="AO129" s="949"/>
      <c r="AP129" s="1062"/>
      <c r="AQ129" s="1063"/>
      <c r="AR129" s="1063"/>
      <c r="AS129" s="1063"/>
      <c r="AT129" s="1064"/>
      <c r="AU129" s="227"/>
      <c r="AV129" s="227"/>
      <c r="AW129" s="227"/>
      <c r="AX129" s="1054" t="s">
        <v>474</v>
      </c>
      <c r="AY129" s="912"/>
      <c r="AZ129" s="912"/>
      <c r="BA129" s="912"/>
      <c r="BB129" s="912"/>
      <c r="BC129" s="912"/>
      <c r="BD129" s="912"/>
      <c r="BE129" s="913"/>
      <c r="BF129" s="1055" t="s">
        <v>122</v>
      </c>
      <c r="BG129" s="1056"/>
      <c r="BH129" s="1056"/>
      <c r="BI129" s="1056"/>
      <c r="BJ129" s="1056"/>
      <c r="BK129" s="1056"/>
      <c r="BL129" s="1057"/>
      <c r="BM129" s="1055">
        <v>17.68</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3" t="s">
        <v>475</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476</v>
      </c>
      <c r="X130" s="1060"/>
      <c r="Y130" s="1060"/>
      <c r="Z130" s="1061"/>
      <c r="AA130" s="947">
        <v>2548843</v>
      </c>
      <c r="AB130" s="948"/>
      <c r="AC130" s="948"/>
      <c r="AD130" s="948"/>
      <c r="AE130" s="949"/>
      <c r="AF130" s="950">
        <v>2541924</v>
      </c>
      <c r="AG130" s="948"/>
      <c r="AH130" s="948"/>
      <c r="AI130" s="948"/>
      <c r="AJ130" s="949"/>
      <c r="AK130" s="950">
        <v>2404658</v>
      </c>
      <c r="AL130" s="948"/>
      <c r="AM130" s="948"/>
      <c r="AN130" s="948"/>
      <c r="AO130" s="949"/>
      <c r="AP130" s="1062"/>
      <c r="AQ130" s="1063"/>
      <c r="AR130" s="1063"/>
      <c r="AS130" s="1063"/>
      <c r="AT130" s="1064"/>
      <c r="AU130" s="227"/>
      <c r="AV130" s="227"/>
      <c r="AW130" s="227"/>
      <c r="AX130" s="1054" t="s">
        <v>477</v>
      </c>
      <c r="AY130" s="912"/>
      <c r="AZ130" s="912"/>
      <c r="BA130" s="912"/>
      <c r="BB130" s="912"/>
      <c r="BC130" s="912"/>
      <c r="BD130" s="912"/>
      <c r="BE130" s="913"/>
      <c r="BF130" s="1090">
        <v>10.9</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478</v>
      </c>
      <c r="X131" s="1097"/>
      <c r="Y131" s="1097"/>
      <c r="Z131" s="1098"/>
      <c r="AA131" s="993">
        <v>14112274</v>
      </c>
      <c r="AB131" s="975"/>
      <c r="AC131" s="975"/>
      <c r="AD131" s="975"/>
      <c r="AE131" s="976"/>
      <c r="AF131" s="974">
        <v>13856368</v>
      </c>
      <c r="AG131" s="975"/>
      <c r="AH131" s="975"/>
      <c r="AI131" s="975"/>
      <c r="AJ131" s="976"/>
      <c r="AK131" s="974">
        <v>14062995</v>
      </c>
      <c r="AL131" s="975"/>
      <c r="AM131" s="975"/>
      <c r="AN131" s="975"/>
      <c r="AO131" s="976"/>
      <c r="AP131" s="1099"/>
      <c r="AQ131" s="1100"/>
      <c r="AR131" s="1100"/>
      <c r="AS131" s="1100"/>
      <c r="AT131" s="1101"/>
      <c r="AU131" s="227"/>
      <c r="AV131" s="227"/>
      <c r="AW131" s="227"/>
      <c r="AX131" s="1072" t="s">
        <v>479</v>
      </c>
      <c r="AY131" s="713"/>
      <c r="AZ131" s="713"/>
      <c r="BA131" s="713"/>
      <c r="BB131" s="713"/>
      <c r="BC131" s="713"/>
      <c r="BD131" s="713"/>
      <c r="BE131" s="1025"/>
      <c r="BF131" s="1073">
        <v>34.799999999999997</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9" t="s">
        <v>480</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481</v>
      </c>
      <c r="W132" s="1083"/>
      <c r="X132" s="1083"/>
      <c r="Y132" s="1083"/>
      <c r="Z132" s="1084"/>
      <c r="AA132" s="1085">
        <v>11.015616619999999</v>
      </c>
      <c r="AB132" s="1086"/>
      <c r="AC132" s="1086"/>
      <c r="AD132" s="1086"/>
      <c r="AE132" s="1087"/>
      <c r="AF132" s="1088">
        <v>11.34573649</v>
      </c>
      <c r="AG132" s="1086"/>
      <c r="AH132" s="1086"/>
      <c r="AI132" s="1086"/>
      <c r="AJ132" s="1087"/>
      <c r="AK132" s="1088">
        <v>10.55708261</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482</v>
      </c>
      <c r="W133" s="1066"/>
      <c r="X133" s="1066"/>
      <c r="Y133" s="1066"/>
      <c r="Z133" s="1067"/>
      <c r="AA133" s="1068">
        <v>10.7</v>
      </c>
      <c r="AB133" s="1069"/>
      <c r="AC133" s="1069"/>
      <c r="AD133" s="1069"/>
      <c r="AE133" s="1070"/>
      <c r="AF133" s="1068">
        <v>11</v>
      </c>
      <c r="AG133" s="1069"/>
      <c r="AH133" s="1069"/>
      <c r="AI133" s="1069"/>
      <c r="AJ133" s="1070"/>
      <c r="AK133" s="1068">
        <v>10.9</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S0k7hrffV3vRc1KIU552NtzOukWZOgseUlWBbJoy2cXe9fgqh4klyAEcYrUYamGem9sfNpmlaR8slRmKBIIxA==" saltValue="cHRtyZDbet3EILkyLv/u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K29" sqref="AK29:AO2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10ucxJLnLhSTuslBU4pPnXH3H94H9aVl8tSGDwr0eNDDLHEZNqbPQAaNfWYhShdInBl/cCKWRMceXbswlEvwQ==" saltValue="dlktl+7TDG22dEWXPA4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29" sqref="AK29:AO29"/>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QtbpjOnUBFkrsDT0aWKeNUCyzRHoP5ub0FsymxggtrIIZy5UEtMCvgjACZdeyFMncxfviDPoelK3Uudfe5EQ==" saltValue="V6g4wOhCLPVSCCMOTuda0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485</v>
      </c>
      <c r="AL6" s="260"/>
      <c r="AM6" s="260"/>
      <c r="AN6" s="260"/>
    </row>
    <row r="7" spans="1:46" ht="13.5" customHeight="1" x14ac:dyDescent="0.2">
      <c r="A7" s="259"/>
      <c r="AK7" s="262"/>
      <c r="AL7" s="263"/>
      <c r="AM7" s="263"/>
      <c r="AN7" s="264"/>
      <c r="AO7" s="1103" t="s">
        <v>486</v>
      </c>
      <c r="AP7" s="265"/>
      <c r="AQ7" s="266" t="s">
        <v>487</v>
      </c>
      <c r="AR7" s="267"/>
    </row>
    <row r="8" spans="1:46" ht="13.2" x14ac:dyDescent="0.2">
      <c r="A8" s="259"/>
      <c r="AK8" s="268"/>
      <c r="AL8" s="269"/>
      <c r="AM8" s="269"/>
      <c r="AN8" s="270"/>
      <c r="AO8" s="1104"/>
      <c r="AP8" s="271" t="s">
        <v>488</v>
      </c>
      <c r="AQ8" s="272" t="s">
        <v>489</v>
      </c>
      <c r="AR8" s="273" t="s">
        <v>490</v>
      </c>
    </row>
    <row r="9" spans="1:46" ht="13.2" x14ac:dyDescent="0.2">
      <c r="A9" s="259"/>
      <c r="AK9" s="1105" t="s">
        <v>491</v>
      </c>
      <c r="AL9" s="1106"/>
      <c r="AM9" s="1106"/>
      <c r="AN9" s="1107"/>
      <c r="AO9" s="274">
        <v>5189377</v>
      </c>
      <c r="AP9" s="274">
        <v>88425</v>
      </c>
      <c r="AQ9" s="275">
        <v>73824</v>
      </c>
      <c r="AR9" s="276">
        <v>19.8</v>
      </c>
    </row>
    <row r="10" spans="1:46" ht="13.5" customHeight="1" x14ac:dyDescent="0.2">
      <c r="A10" s="259"/>
      <c r="AK10" s="1105" t="s">
        <v>492</v>
      </c>
      <c r="AL10" s="1106"/>
      <c r="AM10" s="1106"/>
      <c r="AN10" s="1107"/>
      <c r="AO10" s="277">
        <v>24306</v>
      </c>
      <c r="AP10" s="277">
        <v>414</v>
      </c>
      <c r="AQ10" s="278">
        <v>6244</v>
      </c>
      <c r="AR10" s="279">
        <v>-93.4</v>
      </c>
    </row>
    <row r="11" spans="1:46" ht="13.5" customHeight="1" x14ac:dyDescent="0.2">
      <c r="A11" s="259"/>
      <c r="AK11" s="1105" t="s">
        <v>493</v>
      </c>
      <c r="AL11" s="1106"/>
      <c r="AM11" s="1106"/>
      <c r="AN11" s="1107"/>
      <c r="AO11" s="277" t="s">
        <v>494</v>
      </c>
      <c r="AP11" s="277" t="s">
        <v>494</v>
      </c>
      <c r="AQ11" s="278">
        <v>1048</v>
      </c>
      <c r="AR11" s="279" t="s">
        <v>494</v>
      </c>
    </row>
    <row r="12" spans="1:46" ht="13.5" customHeight="1" x14ac:dyDescent="0.2">
      <c r="A12" s="259"/>
      <c r="AK12" s="1105" t="s">
        <v>495</v>
      </c>
      <c r="AL12" s="1106"/>
      <c r="AM12" s="1106"/>
      <c r="AN12" s="1107"/>
      <c r="AO12" s="277" t="s">
        <v>494</v>
      </c>
      <c r="AP12" s="277" t="s">
        <v>494</v>
      </c>
      <c r="AQ12" s="278">
        <v>8</v>
      </c>
      <c r="AR12" s="279" t="s">
        <v>494</v>
      </c>
    </row>
    <row r="13" spans="1:46" ht="13.5" customHeight="1" x14ac:dyDescent="0.2">
      <c r="A13" s="259"/>
      <c r="AK13" s="1105" t="s">
        <v>496</v>
      </c>
      <c r="AL13" s="1106"/>
      <c r="AM13" s="1106"/>
      <c r="AN13" s="1107"/>
      <c r="AO13" s="277" t="s">
        <v>494</v>
      </c>
      <c r="AP13" s="277" t="s">
        <v>494</v>
      </c>
      <c r="AQ13" s="278">
        <v>2350</v>
      </c>
      <c r="AR13" s="279" t="s">
        <v>494</v>
      </c>
    </row>
    <row r="14" spans="1:46" ht="13.5" customHeight="1" x14ac:dyDescent="0.2">
      <c r="A14" s="259"/>
      <c r="AK14" s="1105" t="s">
        <v>497</v>
      </c>
      <c r="AL14" s="1106"/>
      <c r="AM14" s="1106"/>
      <c r="AN14" s="1107"/>
      <c r="AO14" s="277">
        <v>73804</v>
      </c>
      <c r="AP14" s="277">
        <v>1258</v>
      </c>
      <c r="AQ14" s="278">
        <v>1698</v>
      </c>
      <c r="AR14" s="279">
        <v>-25.9</v>
      </c>
    </row>
    <row r="15" spans="1:46" ht="13.5" customHeight="1" x14ac:dyDescent="0.2">
      <c r="A15" s="259"/>
      <c r="AK15" s="1108" t="s">
        <v>498</v>
      </c>
      <c r="AL15" s="1109"/>
      <c r="AM15" s="1109"/>
      <c r="AN15" s="1110"/>
      <c r="AO15" s="277">
        <v>-388871</v>
      </c>
      <c r="AP15" s="277">
        <v>-6626</v>
      </c>
      <c r="AQ15" s="278">
        <v>-3564</v>
      </c>
      <c r="AR15" s="279">
        <v>85.9</v>
      </c>
    </row>
    <row r="16" spans="1:46" ht="13.2" x14ac:dyDescent="0.2">
      <c r="A16" s="259"/>
      <c r="AK16" s="1108" t="s">
        <v>177</v>
      </c>
      <c r="AL16" s="1109"/>
      <c r="AM16" s="1109"/>
      <c r="AN16" s="1110"/>
      <c r="AO16" s="277">
        <v>4898616</v>
      </c>
      <c r="AP16" s="277">
        <v>83470</v>
      </c>
      <c r="AQ16" s="278">
        <v>81608</v>
      </c>
      <c r="AR16" s="279">
        <v>2.2999999999999998</v>
      </c>
    </row>
    <row r="17" spans="1:46" ht="13.2" x14ac:dyDescent="0.2">
      <c r="A17" s="259"/>
    </row>
    <row r="18" spans="1:46" ht="13.2" x14ac:dyDescent="0.2">
      <c r="A18" s="259"/>
      <c r="AQ18" s="280"/>
      <c r="AR18" s="280"/>
    </row>
    <row r="19" spans="1:46" ht="13.2" x14ac:dyDescent="0.2">
      <c r="A19" s="259"/>
      <c r="AK19" s="255" t="s">
        <v>499</v>
      </c>
    </row>
    <row r="20" spans="1:46" ht="13.2" x14ac:dyDescent="0.2">
      <c r="A20" s="259"/>
      <c r="AK20" s="281"/>
      <c r="AL20" s="282"/>
      <c r="AM20" s="282"/>
      <c r="AN20" s="283"/>
      <c r="AO20" s="284" t="s">
        <v>500</v>
      </c>
      <c r="AP20" s="285" t="s">
        <v>501</v>
      </c>
      <c r="AQ20" s="286" t="s">
        <v>502</v>
      </c>
      <c r="AR20" s="287"/>
    </row>
    <row r="21" spans="1:46" s="260" customFormat="1" ht="13.2" x14ac:dyDescent="0.2">
      <c r="A21" s="288"/>
      <c r="AK21" s="1111" t="s">
        <v>503</v>
      </c>
      <c r="AL21" s="1112"/>
      <c r="AM21" s="1112"/>
      <c r="AN21" s="1113"/>
      <c r="AO21" s="289">
        <v>9.0500000000000007</v>
      </c>
      <c r="AP21" s="290">
        <v>7.59</v>
      </c>
      <c r="AQ21" s="291">
        <v>1.46</v>
      </c>
      <c r="AS21" s="292"/>
      <c r="AT21" s="288"/>
    </row>
    <row r="22" spans="1:46" s="260" customFormat="1" ht="13.2" x14ac:dyDescent="0.2">
      <c r="A22" s="288"/>
      <c r="AK22" s="1111" t="s">
        <v>504</v>
      </c>
      <c r="AL22" s="1112"/>
      <c r="AM22" s="1112"/>
      <c r="AN22" s="1113"/>
      <c r="AO22" s="293">
        <v>99.2</v>
      </c>
      <c r="AP22" s="294">
        <v>98.2</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2" t="s">
        <v>505</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ht="13.2" x14ac:dyDescent="0.2">
      <c r="A27" s="300"/>
      <c r="AS27" s="255"/>
      <c r="AT27" s="255"/>
    </row>
    <row r="28" spans="1:46" ht="16.2" x14ac:dyDescent="0.2">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507</v>
      </c>
      <c r="AL29" s="260"/>
      <c r="AM29" s="260"/>
      <c r="AN29" s="260"/>
      <c r="AS29" s="302"/>
    </row>
    <row r="30" spans="1:46" ht="13.5" customHeight="1" x14ac:dyDescent="0.2">
      <c r="A30" s="259"/>
      <c r="AK30" s="262"/>
      <c r="AL30" s="263"/>
      <c r="AM30" s="263"/>
      <c r="AN30" s="264"/>
      <c r="AO30" s="1103" t="s">
        <v>486</v>
      </c>
      <c r="AP30" s="265"/>
      <c r="AQ30" s="266" t="s">
        <v>487</v>
      </c>
      <c r="AR30" s="267"/>
    </row>
    <row r="31" spans="1:46" ht="13.2" x14ac:dyDescent="0.2">
      <c r="A31" s="259"/>
      <c r="AK31" s="268"/>
      <c r="AL31" s="269"/>
      <c r="AM31" s="269"/>
      <c r="AN31" s="270"/>
      <c r="AO31" s="1104"/>
      <c r="AP31" s="271" t="s">
        <v>488</v>
      </c>
      <c r="AQ31" s="272" t="s">
        <v>489</v>
      </c>
      <c r="AR31" s="273" t="s">
        <v>490</v>
      </c>
    </row>
    <row r="32" spans="1:46" ht="27" customHeight="1" x14ac:dyDescent="0.2">
      <c r="A32" s="259"/>
      <c r="AK32" s="1119" t="s">
        <v>508</v>
      </c>
      <c r="AL32" s="1120"/>
      <c r="AM32" s="1120"/>
      <c r="AN32" s="1121"/>
      <c r="AO32" s="303">
        <v>3445132</v>
      </c>
      <c r="AP32" s="303">
        <v>58703</v>
      </c>
      <c r="AQ32" s="304">
        <v>42992</v>
      </c>
      <c r="AR32" s="305">
        <v>36.5</v>
      </c>
    </row>
    <row r="33" spans="1:46" ht="13.5" customHeight="1" x14ac:dyDescent="0.2">
      <c r="A33" s="259"/>
      <c r="AK33" s="1119" t="s">
        <v>509</v>
      </c>
      <c r="AL33" s="1120"/>
      <c r="AM33" s="1120"/>
      <c r="AN33" s="1121"/>
      <c r="AO33" s="303" t="s">
        <v>494</v>
      </c>
      <c r="AP33" s="303" t="s">
        <v>494</v>
      </c>
      <c r="AQ33" s="304" t="s">
        <v>494</v>
      </c>
      <c r="AR33" s="305" t="s">
        <v>494</v>
      </c>
    </row>
    <row r="34" spans="1:46" ht="27" customHeight="1" x14ac:dyDescent="0.2">
      <c r="A34" s="259"/>
      <c r="AK34" s="1119" t="s">
        <v>510</v>
      </c>
      <c r="AL34" s="1120"/>
      <c r="AM34" s="1120"/>
      <c r="AN34" s="1121"/>
      <c r="AO34" s="303" t="s">
        <v>494</v>
      </c>
      <c r="AP34" s="303" t="s">
        <v>494</v>
      </c>
      <c r="AQ34" s="304">
        <v>43</v>
      </c>
      <c r="AR34" s="305" t="s">
        <v>494</v>
      </c>
    </row>
    <row r="35" spans="1:46" ht="27" customHeight="1" x14ac:dyDescent="0.2">
      <c r="A35" s="259"/>
      <c r="AK35" s="1119" t="s">
        <v>511</v>
      </c>
      <c r="AL35" s="1120"/>
      <c r="AM35" s="1120"/>
      <c r="AN35" s="1121"/>
      <c r="AO35" s="303">
        <v>586245</v>
      </c>
      <c r="AP35" s="303">
        <v>9989</v>
      </c>
      <c r="AQ35" s="304">
        <v>11969</v>
      </c>
      <c r="AR35" s="305">
        <v>-16.5</v>
      </c>
    </row>
    <row r="36" spans="1:46" ht="27" customHeight="1" x14ac:dyDescent="0.2">
      <c r="A36" s="259"/>
      <c r="AK36" s="1119" t="s">
        <v>512</v>
      </c>
      <c r="AL36" s="1120"/>
      <c r="AM36" s="1120"/>
      <c r="AN36" s="1121"/>
      <c r="AO36" s="303">
        <v>13808</v>
      </c>
      <c r="AP36" s="303">
        <v>235</v>
      </c>
      <c r="AQ36" s="304">
        <v>2138</v>
      </c>
      <c r="AR36" s="305">
        <v>-89</v>
      </c>
    </row>
    <row r="37" spans="1:46" ht="13.5" customHeight="1" x14ac:dyDescent="0.2">
      <c r="A37" s="259"/>
      <c r="AK37" s="1119" t="s">
        <v>513</v>
      </c>
      <c r="AL37" s="1120"/>
      <c r="AM37" s="1120"/>
      <c r="AN37" s="1121"/>
      <c r="AO37" s="303" t="s">
        <v>494</v>
      </c>
      <c r="AP37" s="303" t="s">
        <v>494</v>
      </c>
      <c r="AQ37" s="304">
        <v>592</v>
      </c>
      <c r="AR37" s="305" t="s">
        <v>494</v>
      </c>
    </row>
    <row r="38" spans="1:46" ht="27" customHeight="1" x14ac:dyDescent="0.2">
      <c r="A38" s="259"/>
      <c r="AK38" s="1122" t="s">
        <v>514</v>
      </c>
      <c r="AL38" s="1123"/>
      <c r="AM38" s="1123"/>
      <c r="AN38" s="1124"/>
      <c r="AO38" s="306">
        <v>4</v>
      </c>
      <c r="AP38" s="306">
        <v>0</v>
      </c>
      <c r="AQ38" s="307">
        <v>2</v>
      </c>
      <c r="AR38" s="295">
        <v>-100</v>
      </c>
      <c r="AS38" s="302"/>
    </row>
    <row r="39" spans="1:46" ht="13.2" x14ac:dyDescent="0.2">
      <c r="A39" s="259"/>
      <c r="AK39" s="1122" t="s">
        <v>515</v>
      </c>
      <c r="AL39" s="1123"/>
      <c r="AM39" s="1123"/>
      <c r="AN39" s="1124"/>
      <c r="AO39" s="303">
        <v>-155889</v>
      </c>
      <c r="AP39" s="303">
        <v>-2656</v>
      </c>
      <c r="AQ39" s="304">
        <v>-5777</v>
      </c>
      <c r="AR39" s="305">
        <v>-54</v>
      </c>
      <c r="AS39" s="302"/>
    </row>
    <row r="40" spans="1:46" ht="27" customHeight="1" x14ac:dyDescent="0.2">
      <c r="A40" s="259"/>
      <c r="AK40" s="1119" t="s">
        <v>516</v>
      </c>
      <c r="AL40" s="1120"/>
      <c r="AM40" s="1120"/>
      <c r="AN40" s="1121"/>
      <c r="AO40" s="303">
        <v>-2404658</v>
      </c>
      <c r="AP40" s="303">
        <v>-40974</v>
      </c>
      <c r="AQ40" s="304">
        <v>-36457</v>
      </c>
      <c r="AR40" s="305">
        <v>12.4</v>
      </c>
      <c r="AS40" s="302"/>
    </row>
    <row r="41" spans="1:46" ht="13.2" x14ac:dyDescent="0.2">
      <c r="A41" s="259"/>
      <c r="AK41" s="1125" t="s">
        <v>287</v>
      </c>
      <c r="AL41" s="1126"/>
      <c r="AM41" s="1126"/>
      <c r="AN41" s="1127"/>
      <c r="AO41" s="303">
        <v>1484642</v>
      </c>
      <c r="AP41" s="303">
        <v>25298</v>
      </c>
      <c r="AQ41" s="304">
        <v>15502</v>
      </c>
      <c r="AR41" s="305">
        <v>63.2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517</v>
      </c>
    </row>
    <row r="48" spans="1:46" ht="13.2" x14ac:dyDescent="0.2">
      <c r="A48" s="259"/>
      <c r="AK48" s="313" t="s">
        <v>518</v>
      </c>
      <c r="AL48" s="313"/>
      <c r="AM48" s="313"/>
      <c r="AN48" s="313"/>
      <c r="AO48" s="313"/>
      <c r="AP48" s="313"/>
      <c r="AQ48" s="314"/>
      <c r="AR48" s="313"/>
    </row>
    <row r="49" spans="1:44" ht="13.5" customHeight="1" x14ac:dyDescent="0.2">
      <c r="A49" s="259"/>
      <c r="AK49" s="315"/>
      <c r="AL49" s="316"/>
      <c r="AM49" s="1114" t="s">
        <v>486</v>
      </c>
      <c r="AN49" s="1116" t="s">
        <v>519</v>
      </c>
      <c r="AO49" s="1117"/>
      <c r="AP49" s="1117"/>
      <c r="AQ49" s="1117"/>
      <c r="AR49" s="1118"/>
    </row>
    <row r="50" spans="1:44" ht="13.2" x14ac:dyDescent="0.2">
      <c r="A50" s="259"/>
      <c r="AK50" s="317"/>
      <c r="AL50" s="318"/>
      <c r="AM50" s="1115"/>
      <c r="AN50" s="319" t="s">
        <v>520</v>
      </c>
      <c r="AO50" s="320" t="s">
        <v>521</v>
      </c>
      <c r="AP50" s="321" t="s">
        <v>522</v>
      </c>
      <c r="AQ50" s="322" t="s">
        <v>523</v>
      </c>
      <c r="AR50" s="323" t="s">
        <v>524</v>
      </c>
    </row>
    <row r="51" spans="1:44" ht="13.2" x14ac:dyDescent="0.2">
      <c r="A51" s="259"/>
      <c r="AK51" s="315" t="s">
        <v>525</v>
      </c>
      <c r="AL51" s="316"/>
      <c r="AM51" s="324">
        <v>4450572</v>
      </c>
      <c r="AN51" s="325">
        <v>72623</v>
      </c>
      <c r="AO51" s="326">
        <v>23.4</v>
      </c>
      <c r="AP51" s="327">
        <v>62383</v>
      </c>
      <c r="AQ51" s="328">
        <v>14.1</v>
      </c>
      <c r="AR51" s="329">
        <v>9.3000000000000007</v>
      </c>
    </row>
    <row r="52" spans="1:44" ht="13.2" x14ac:dyDescent="0.2">
      <c r="A52" s="259"/>
      <c r="AK52" s="330"/>
      <c r="AL52" s="331" t="s">
        <v>526</v>
      </c>
      <c r="AM52" s="332">
        <v>1186251</v>
      </c>
      <c r="AN52" s="333">
        <v>19357</v>
      </c>
      <c r="AO52" s="334">
        <v>1.2</v>
      </c>
      <c r="AP52" s="335">
        <v>35325</v>
      </c>
      <c r="AQ52" s="336">
        <v>7.6</v>
      </c>
      <c r="AR52" s="337">
        <v>-6.4</v>
      </c>
    </row>
    <row r="53" spans="1:44" ht="13.2" x14ac:dyDescent="0.2">
      <c r="A53" s="259"/>
      <c r="AK53" s="315" t="s">
        <v>527</v>
      </c>
      <c r="AL53" s="316"/>
      <c r="AM53" s="324">
        <v>4204296</v>
      </c>
      <c r="AN53" s="325">
        <v>69412</v>
      </c>
      <c r="AO53" s="326">
        <v>-4.4000000000000004</v>
      </c>
      <c r="AP53" s="327">
        <v>63812</v>
      </c>
      <c r="AQ53" s="328">
        <v>2.2999999999999998</v>
      </c>
      <c r="AR53" s="329">
        <v>-6.7</v>
      </c>
    </row>
    <row r="54" spans="1:44" ht="13.2" x14ac:dyDescent="0.2">
      <c r="A54" s="259"/>
      <c r="AK54" s="330"/>
      <c r="AL54" s="331" t="s">
        <v>526</v>
      </c>
      <c r="AM54" s="332">
        <v>776207</v>
      </c>
      <c r="AN54" s="333">
        <v>12815</v>
      </c>
      <c r="AO54" s="334">
        <v>-33.799999999999997</v>
      </c>
      <c r="AP54" s="335">
        <v>33848</v>
      </c>
      <c r="AQ54" s="336">
        <v>-4.2</v>
      </c>
      <c r="AR54" s="337">
        <v>-29.6</v>
      </c>
    </row>
    <row r="55" spans="1:44" ht="13.2" x14ac:dyDescent="0.2">
      <c r="A55" s="259"/>
      <c r="AK55" s="315" t="s">
        <v>528</v>
      </c>
      <c r="AL55" s="316"/>
      <c r="AM55" s="324">
        <v>3420446</v>
      </c>
      <c r="AN55" s="325">
        <v>57052</v>
      </c>
      <c r="AO55" s="326">
        <v>-17.8</v>
      </c>
      <c r="AP55" s="327">
        <v>54225</v>
      </c>
      <c r="AQ55" s="328">
        <v>-15</v>
      </c>
      <c r="AR55" s="329">
        <v>-2.8</v>
      </c>
    </row>
    <row r="56" spans="1:44" ht="13.2" x14ac:dyDescent="0.2">
      <c r="A56" s="259"/>
      <c r="AK56" s="330"/>
      <c r="AL56" s="331" t="s">
        <v>526</v>
      </c>
      <c r="AM56" s="332">
        <v>836162</v>
      </c>
      <c r="AN56" s="333">
        <v>13947</v>
      </c>
      <c r="AO56" s="334">
        <v>8.8000000000000007</v>
      </c>
      <c r="AP56" s="335">
        <v>27337</v>
      </c>
      <c r="AQ56" s="336">
        <v>-19.2</v>
      </c>
      <c r="AR56" s="337">
        <v>28</v>
      </c>
    </row>
    <row r="57" spans="1:44" ht="13.2" x14ac:dyDescent="0.2">
      <c r="A57" s="259"/>
      <c r="AK57" s="315" t="s">
        <v>529</v>
      </c>
      <c r="AL57" s="316"/>
      <c r="AM57" s="324">
        <v>3270540</v>
      </c>
      <c r="AN57" s="325">
        <v>55069</v>
      </c>
      <c r="AO57" s="326">
        <v>-3.5</v>
      </c>
      <c r="AP57" s="327">
        <v>54016</v>
      </c>
      <c r="AQ57" s="328">
        <v>-0.4</v>
      </c>
      <c r="AR57" s="329">
        <v>-3.1</v>
      </c>
    </row>
    <row r="58" spans="1:44" ht="13.2" x14ac:dyDescent="0.2">
      <c r="A58" s="259"/>
      <c r="AK58" s="330"/>
      <c r="AL58" s="331" t="s">
        <v>526</v>
      </c>
      <c r="AM58" s="332">
        <v>700608</v>
      </c>
      <c r="AN58" s="333">
        <v>11797</v>
      </c>
      <c r="AO58" s="334">
        <v>-15.4</v>
      </c>
      <c r="AP58" s="335">
        <v>28078</v>
      </c>
      <c r="AQ58" s="336">
        <v>2.7</v>
      </c>
      <c r="AR58" s="337">
        <v>-18.100000000000001</v>
      </c>
    </row>
    <row r="59" spans="1:44" ht="13.2" x14ac:dyDescent="0.2">
      <c r="A59" s="259"/>
      <c r="AK59" s="315" t="s">
        <v>530</v>
      </c>
      <c r="AL59" s="316"/>
      <c r="AM59" s="324">
        <v>3171444</v>
      </c>
      <c r="AN59" s="325">
        <v>54040</v>
      </c>
      <c r="AO59" s="326">
        <v>-1.9</v>
      </c>
      <c r="AP59" s="327">
        <v>52786</v>
      </c>
      <c r="AQ59" s="328">
        <v>-2.2999999999999998</v>
      </c>
      <c r="AR59" s="329">
        <v>0.4</v>
      </c>
    </row>
    <row r="60" spans="1:44" ht="13.2" x14ac:dyDescent="0.2">
      <c r="A60" s="259"/>
      <c r="AK60" s="330"/>
      <c r="AL60" s="331" t="s">
        <v>526</v>
      </c>
      <c r="AM60" s="332">
        <v>685702</v>
      </c>
      <c r="AN60" s="333">
        <v>11684</v>
      </c>
      <c r="AO60" s="334">
        <v>-1</v>
      </c>
      <c r="AP60" s="335">
        <v>28742</v>
      </c>
      <c r="AQ60" s="336">
        <v>2.4</v>
      </c>
      <c r="AR60" s="337">
        <v>-3.4</v>
      </c>
    </row>
    <row r="61" spans="1:44" ht="13.2" x14ac:dyDescent="0.2">
      <c r="A61" s="259"/>
      <c r="AK61" s="315" t="s">
        <v>531</v>
      </c>
      <c r="AL61" s="338"/>
      <c r="AM61" s="324">
        <v>3703460</v>
      </c>
      <c r="AN61" s="325">
        <v>61639</v>
      </c>
      <c r="AO61" s="326">
        <v>-0.8</v>
      </c>
      <c r="AP61" s="327">
        <v>57444</v>
      </c>
      <c r="AQ61" s="339">
        <v>-0.3</v>
      </c>
      <c r="AR61" s="329">
        <v>-0.5</v>
      </c>
    </row>
    <row r="62" spans="1:44" ht="13.2" x14ac:dyDescent="0.2">
      <c r="A62" s="259"/>
      <c r="AK62" s="330"/>
      <c r="AL62" s="331" t="s">
        <v>526</v>
      </c>
      <c r="AM62" s="332">
        <v>836986</v>
      </c>
      <c r="AN62" s="333">
        <v>13920</v>
      </c>
      <c r="AO62" s="334">
        <v>-8</v>
      </c>
      <c r="AP62" s="335">
        <v>30666</v>
      </c>
      <c r="AQ62" s="336">
        <v>-2.1</v>
      </c>
      <c r="AR62" s="337">
        <v>-5.9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e8FKqz0ZqnJb13euKxdsf7wx92r7Be7jx2mWTq8yDuFHTD6KNcQb/yUhonHGtbFTwME6vpwbRnGu5f8gY2Adg==" saltValue="rm1rqLIPgiDbo8VmY2LH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483</v>
      </c>
    </row>
    <row r="121" spans="125:125" ht="13.5" hidden="1" customHeight="1" x14ac:dyDescent="0.2">
      <c r="DU121" s="253"/>
    </row>
  </sheetData>
  <sheetProtection algorithmName="SHA-512" hashValue="t+CgzuoamMguktzjdYZMRSiCiYkDH/ZSB+Ge5kyushk7BEO0INH/iTxAzNFF0TEvvH3jhWSeIhAkN1qgOsr8Ew==" saltValue="dyX9W5kQdV/YXPW6ZbXG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483</v>
      </c>
    </row>
  </sheetData>
  <sheetProtection algorithmName="SHA-512" hashValue="8u9b5bEi5VZoiAHzETI+ubbdZq+2iEBJiufM0bROVFBupkF7PGbH6FzEXtd1aXYc9QNV/QG2oWGxGEBjoWK0uQ==" saltValue="IIqZH/L9QhuYHzLUsrEs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28" t="s">
        <v>3</v>
      </c>
      <c r="D47" s="1128"/>
      <c r="E47" s="1129"/>
      <c r="F47" s="11">
        <v>17.53</v>
      </c>
      <c r="G47" s="12">
        <v>16.600000000000001</v>
      </c>
      <c r="H47" s="12">
        <v>17.41</v>
      </c>
      <c r="I47" s="12">
        <v>18.670000000000002</v>
      </c>
      <c r="J47" s="13">
        <v>19.02</v>
      </c>
    </row>
    <row r="48" spans="2:10" ht="57.75" customHeight="1" x14ac:dyDescent="0.2">
      <c r="B48" s="14"/>
      <c r="C48" s="1130" t="s">
        <v>4</v>
      </c>
      <c r="D48" s="1130"/>
      <c r="E48" s="1131"/>
      <c r="F48" s="15">
        <v>4.41</v>
      </c>
      <c r="G48" s="16">
        <v>3.89</v>
      </c>
      <c r="H48" s="16">
        <v>4.29</v>
      </c>
      <c r="I48" s="16">
        <v>4.47</v>
      </c>
      <c r="J48" s="17">
        <v>3.91</v>
      </c>
    </row>
    <row r="49" spans="2:10" ht="57.75" customHeight="1" thickBot="1" x14ac:dyDescent="0.25">
      <c r="B49" s="18"/>
      <c r="C49" s="1132" t="s">
        <v>5</v>
      </c>
      <c r="D49" s="1132"/>
      <c r="E49" s="1133"/>
      <c r="F49" s="19">
        <v>0.44</v>
      </c>
      <c r="G49" s="20" t="s">
        <v>538</v>
      </c>
      <c r="H49" s="20" t="s">
        <v>539</v>
      </c>
      <c r="I49" s="20" t="s">
        <v>540</v>
      </c>
      <c r="J49" s="21" t="s">
        <v>541</v>
      </c>
    </row>
    <row r="50" spans="2:10" ht="13.2" x14ac:dyDescent="0.2"/>
  </sheetData>
  <sheetProtection algorithmName="SHA-512" hashValue="HcXmsAXvceBYRCvodXyfydCsUAurUJ110xBDlsTK9RerAGLaBGipVKJSVX24B2ZUV0fMxSs8AuvSd7NkJyGvAw==" saltValue="o0u9G+IgcyQPw7/ycFqb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38" t="s">
        <v>542</v>
      </c>
      <c r="D34" s="1138"/>
      <c r="E34" s="1139"/>
      <c r="F34" s="32">
        <v>6.77</v>
      </c>
      <c r="G34" s="33">
        <v>6.83</v>
      </c>
      <c r="H34" s="33">
        <v>6.46</v>
      </c>
      <c r="I34" s="33">
        <v>7.7</v>
      </c>
      <c r="J34" s="34">
        <v>8.51</v>
      </c>
      <c r="K34" s="22"/>
      <c r="L34" s="22"/>
      <c r="M34" s="22"/>
      <c r="N34" s="22"/>
      <c r="O34" s="22"/>
      <c r="P34" s="22"/>
    </row>
    <row r="35" spans="1:16" ht="39" customHeight="1" x14ac:dyDescent="0.2">
      <c r="A35" s="22"/>
      <c r="B35" s="35"/>
      <c r="C35" s="1134" t="s">
        <v>543</v>
      </c>
      <c r="D35" s="1134"/>
      <c r="E35" s="1135"/>
      <c r="F35" s="36">
        <v>4.37</v>
      </c>
      <c r="G35" s="37">
        <v>3.85</v>
      </c>
      <c r="H35" s="37">
        <v>4.24</v>
      </c>
      <c r="I35" s="37">
        <v>4.41</v>
      </c>
      <c r="J35" s="38">
        <v>3.86</v>
      </c>
      <c r="K35" s="22"/>
      <c r="L35" s="22"/>
      <c r="M35" s="22"/>
      <c r="N35" s="22"/>
      <c r="O35" s="22"/>
      <c r="P35" s="22"/>
    </row>
    <row r="36" spans="1:16" ht="39" customHeight="1" x14ac:dyDescent="0.2">
      <c r="A36" s="22"/>
      <c r="B36" s="35"/>
      <c r="C36" s="1134" t="s">
        <v>544</v>
      </c>
      <c r="D36" s="1134"/>
      <c r="E36" s="1135"/>
      <c r="F36" s="36">
        <v>0.98</v>
      </c>
      <c r="G36" s="37">
        <v>0.71</v>
      </c>
      <c r="H36" s="37">
        <v>1.1000000000000001</v>
      </c>
      <c r="I36" s="37">
        <v>1.62</v>
      </c>
      <c r="J36" s="38">
        <v>1.93</v>
      </c>
      <c r="K36" s="22"/>
      <c r="L36" s="22"/>
      <c r="M36" s="22"/>
      <c r="N36" s="22"/>
      <c r="O36" s="22"/>
      <c r="P36" s="22"/>
    </row>
    <row r="37" spans="1:16" ht="39" customHeight="1" x14ac:dyDescent="0.2">
      <c r="A37" s="22"/>
      <c r="B37" s="35"/>
      <c r="C37" s="1134" t="s">
        <v>545</v>
      </c>
      <c r="D37" s="1134"/>
      <c r="E37" s="1135"/>
      <c r="F37" s="36">
        <v>1.35</v>
      </c>
      <c r="G37" s="37">
        <v>1.31</v>
      </c>
      <c r="H37" s="37">
        <v>1.35</v>
      </c>
      <c r="I37" s="37">
        <v>1.64</v>
      </c>
      <c r="J37" s="38">
        <v>1.88</v>
      </c>
      <c r="K37" s="22"/>
      <c r="L37" s="22"/>
      <c r="M37" s="22"/>
      <c r="N37" s="22"/>
      <c r="O37" s="22"/>
      <c r="P37" s="22"/>
    </row>
    <row r="38" spans="1:16" ht="39" customHeight="1" x14ac:dyDescent="0.2">
      <c r="A38" s="22"/>
      <c r="B38" s="35"/>
      <c r="C38" s="1134" t="s">
        <v>546</v>
      </c>
      <c r="D38" s="1134"/>
      <c r="E38" s="1135"/>
      <c r="F38" s="36" t="s">
        <v>494</v>
      </c>
      <c r="G38" s="37">
        <v>0.56000000000000005</v>
      </c>
      <c r="H38" s="37">
        <v>0.9</v>
      </c>
      <c r="I38" s="37">
        <v>1.1200000000000001</v>
      </c>
      <c r="J38" s="38">
        <v>1.3</v>
      </c>
      <c r="K38" s="22"/>
      <c r="L38" s="22"/>
      <c r="M38" s="22"/>
      <c r="N38" s="22"/>
      <c r="O38" s="22"/>
      <c r="P38" s="22"/>
    </row>
    <row r="39" spans="1:16" ht="39" customHeight="1" x14ac:dyDescent="0.2">
      <c r="A39" s="22"/>
      <c r="B39" s="35"/>
      <c r="C39" s="1134" t="s">
        <v>547</v>
      </c>
      <c r="D39" s="1134"/>
      <c r="E39" s="1135"/>
      <c r="F39" s="36">
        <v>0.25</v>
      </c>
      <c r="G39" s="37">
        <v>0.46</v>
      </c>
      <c r="H39" s="37">
        <v>0.66</v>
      </c>
      <c r="I39" s="37">
        <v>0.8</v>
      </c>
      <c r="J39" s="38">
        <v>1.17</v>
      </c>
      <c r="K39" s="22"/>
      <c r="L39" s="22"/>
      <c r="M39" s="22"/>
      <c r="N39" s="22"/>
      <c r="O39" s="22"/>
      <c r="P39" s="22"/>
    </row>
    <row r="40" spans="1:16" ht="39" customHeight="1" x14ac:dyDescent="0.2">
      <c r="A40" s="22"/>
      <c r="B40" s="35"/>
      <c r="C40" s="1134" t="s">
        <v>548</v>
      </c>
      <c r="D40" s="1134"/>
      <c r="E40" s="1135"/>
      <c r="F40" s="36">
        <v>0.12</v>
      </c>
      <c r="G40" s="37">
        <v>0.28999999999999998</v>
      </c>
      <c r="H40" s="37">
        <v>0.9</v>
      </c>
      <c r="I40" s="37">
        <v>0.93</v>
      </c>
      <c r="J40" s="38">
        <v>0.82</v>
      </c>
      <c r="K40" s="22"/>
      <c r="L40" s="22"/>
      <c r="M40" s="22"/>
      <c r="N40" s="22"/>
      <c r="O40" s="22"/>
      <c r="P40" s="22"/>
    </row>
    <row r="41" spans="1:16" ht="39" customHeight="1" x14ac:dyDescent="0.2">
      <c r="A41" s="22"/>
      <c r="B41" s="35"/>
      <c r="C41" s="1134" t="s">
        <v>549</v>
      </c>
      <c r="D41" s="1134"/>
      <c r="E41" s="1135"/>
      <c r="F41" s="36">
        <v>0.05</v>
      </c>
      <c r="G41" s="37">
        <v>0.05</v>
      </c>
      <c r="H41" s="37">
        <v>0.05</v>
      </c>
      <c r="I41" s="37">
        <v>0.06</v>
      </c>
      <c r="J41" s="38">
        <v>0.06</v>
      </c>
      <c r="K41" s="22"/>
      <c r="L41" s="22"/>
      <c r="M41" s="22"/>
      <c r="N41" s="22"/>
      <c r="O41" s="22"/>
      <c r="P41" s="22"/>
    </row>
    <row r="42" spans="1:16" ht="39" customHeight="1" x14ac:dyDescent="0.2">
      <c r="A42" s="22"/>
      <c r="B42" s="39"/>
      <c r="C42" s="1134" t="s">
        <v>550</v>
      </c>
      <c r="D42" s="1134"/>
      <c r="E42" s="1135"/>
      <c r="F42" s="36" t="s">
        <v>494</v>
      </c>
      <c r="G42" s="37" t="s">
        <v>494</v>
      </c>
      <c r="H42" s="37" t="s">
        <v>494</v>
      </c>
      <c r="I42" s="37" t="s">
        <v>494</v>
      </c>
      <c r="J42" s="38" t="s">
        <v>494</v>
      </c>
      <c r="K42" s="22"/>
      <c r="L42" s="22"/>
      <c r="M42" s="22"/>
      <c r="N42" s="22"/>
      <c r="O42" s="22"/>
      <c r="P42" s="22"/>
    </row>
    <row r="43" spans="1:16" ht="39" customHeight="1" thickBot="1" x14ac:dyDescent="0.25">
      <c r="A43" s="22"/>
      <c r="B43" s="40"/>
      <c r="C43" s="1136" t="s">
        <v>551</v>
      </c>
      <c r="D43" s="1136"/>
      <c r="E43" s="1137"/>
      <c r="F43" s="41">
        <v>0.34</v>
      </c>
      <c r="G43" s="42">
        <v>0.28999999999999998</v>
      </c>
      <c r="H43" s="42">
        <v>0.05</v>
      </c>
      <c r="I43" s="42">
        <v>0.05</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9AXboVeQ2gnmEf4SrQv/G1TV6IwAE1e/1k+c+KDrR7cylS2o0R8mgcNMvqu46Nt1TGNhlh00VmY3elO4pKIAA==" saltValue="ZuifKMrUgXPpbqEGZ1b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40" t="s">
        <v>9</v>
      </c>
      <c r="C45" s="1141"/>
      <c r="D45" s="56"/>
      <c r="E45" s="1146" t="s">
        <v>10</v>
      </c>
      <c r="F45" s="1146"/>
      <c r="G45" s="1146"/>
      <c r="H45" s="1146"/>
      <c r="I45" s="1146"/>
      <c r="J45" s="1147"/>
      <c r="K45" s="57">
        <v>3338</v>
      </c>
      <c r="L45" s="58">
        <v>3545</v>
      </c>
      <c r="M45" s="58">
        <v>3616</v>
      </c>
      <c r="N45" s="58">
        <v>3616</v>
      </c>
      <c r="O45" s="59">
        <v>3445</v>
      </c>
      <c r="P45" s="46"/>
      <c r="Q45" s="46"/>
      <c r="R45" s="46"/>
      <c r="S45" s="46"/>
      <c r="T45" s="46"/>
      <c r="U45" s="46"/>
    </row>
    <row r="46" spans="1:21" ht="30.75" customHeight="1" x14ac:dyDescent="0.2">
      <c r="A46" s="46"/>
      <c r="B46" s="1142"/>
      <c r="C46" s="1143"/>
      <c r="D46" s="60"/>
      <c r="E46" s="1148" t="s">
        <v>11</v>
      </c>
      <c r="F46" s="1148"/>
      <c r="G46" s="1148"/>
      <c r="H46" s="1148"/>
      <c r="I46" s="1148"/>
      <c r="J46" s="1149"/>
      <c r="K46" s="61" t="s">
        <v>494</v>
      </c>
      <c r="L46" s="62" t="s">
        <v>494</v>
      </c>
      <c r="M46" s="62" t="s">
        <v>494</v>
      </c>
      <c r="N46" s="62" t="s">
        <v>494</v>
      </c>
      <c r="O46" s="63" t="s">
        <v>494</v>
      </c>
      <c r="P46" s="46"/>
      <c r="Q46" s="46"/>
      <c r="R46" s="46"/>
      <c r="S46" s="46"/>
      <c r="T46" s="46"/>
      <c r="U46" s="46"/>
    </row>
    <row r="47" spans="1:21" ht="30.75" customHeight="1" x14ac:dyDescent="0.2">
      <c r="A47" s="46"/>
      <c r="B47" s="1142"/>
      <c r="C47" s="1143"/>
      <c r="D47" s="60"/>
      <c r="E47" s="1148" t="s">
        <v>12</v>
      </c>
      <c r="F47" s="1148"/>
      <c r="G47" s="1148"/>
      <c r="H47" s="1148"/>
      <c r="I47" s="1148"/>
      <c r="J47" s="1149"/>
      <c r="K47" s="61" t="s">
        <v>494</v>
      </c>
      <c r="L47" s="62" t="s">
        <v>494</v>
      </c>
      <c r="M47" s="62" t="s">
        <v>494</v>
      </c>
      <c r="N47" s="62" t="s">
        <v>494</v>
      </c>
      <c r="O47" s="63" t="s">
        <v>494</v>
      </c>
      <c r="P47" s="46"/>
      <c r="Q47" s="46"/>
      <c r="R47" s="46"/>
      <c r="S47" s="46"/>
      <c r="T47" s="46"/>
      <c r="U47" s="46"/>
    </row>
    <row r="48" spans="1:21" ht="30.75" customHeight="1" x14ac:dyDescent="0.2">
      <c r="A48" s="46"/>
      <c r="B48" s="1142"/>
      <c r="C48" s="1143"/>
      <c r="D48" s="60"/>
      <c r="E48" s="1148" t="s">
        <v>13</v>
      </c>
      <c r="F48" s="1148"/>
      <c r="G48" s="1148"/>
      <c r="H48" s="1148"/>
      <c r="I48" s="1148"/>
      <c r="J48" s="1149"/>
      <c r="K48" s="61">
        <v>571</v>
      </c>
      <c r="L48" s="62">
        <v>568</v>
      </c>
      <c r="M48" s="62">
        <v>573</v>
      </c>
      <c r="N48" s="62">
        <v>582</v>
      </c>
      <c r="O48" s="63">
        <v>586</v>
      </c>
      <c r="P48" s="46"/>
      <c r="Q48" s="46"/>
      <c r="R48" s="46"/>
      <c r="S48" s="46"/>
      <c r="T48" s="46"/>
      <c r="U48" s="46"/>
    </row>
    <row r="49" spans="1:21" ht="30.75" customHeight="1" x14ac:dyDescent="0.2">
      <c r="A49" s="46"/>
      <c r="B49" s="1142"/>
      <c r="C49" s="1143"/>
      <c r="D49" s="60"/>
      <c r="E49" s="1148" t="s">
        <v>14</v>
      </c>
      <c r="F49" s="1148"/>
      <c r="G49" s="1148"/>
      <c r="H49" s="1148"/>
      <c r="I49" s="1148"/>
      <c r="J49" s="1149"/>
      <c r="K49" s="61">
        <v>111</v>
      </c>
      <c r="L49" s="62">
        <v>94</v>
      </c>
      <c r="M49" s="62">
        <v>85</v>
      </c>
      <c r="N49" s="62">
        <v>82</v>
      </c>
      <c r="O49" s="63">
        <v>14</v>
      </c>
      <c r="P49" s="46"/>
      <c r="Q49" s="46"/>
      <c r="R49" s="46"/>
      <c r="S49" s="46"/>
      <c r="T49" s="46"/>
      <c r="U49" s="46"/>
    </row>
    <row r="50" spans="1:21" ht="30.75" customHeight="1" x14ac:dyDescent="0.2">
      <c r="A50" s="46"/>
      <c r="B50" s="1142"/>
      <c r="C50" s="1143"/>
      <c r="D50" s="60"/>
      <c r="E50" s="1148" t="s">
        <v>15</v>
      </c>
      <c r="F50" s="1148"/>
      <c r="G50" s="1148"/>
      <c r="H50" s="1148"/>
      <c r="I50" s="1148"/>
      <c r="J50" s="1149"/>
      <c r="K50" s="61" t="s">
        <v>494</v>
      </c>
      <c r="L50" s="62" t="s">
        <v>494</v>
      </c>
      <c r="M50" s="62" t="s">
        <v>494</v>
      </c>
      <c r="N50" s="62" t="s">
        <v>494</v>
      </c>
      <c r="O50" s="63" t="s">
        <v>494</v>
      </c>
      <c r="P50" s="46"/>
      <c r="Q50" s="46"/>
      <c r="R50" s="46"/>
      <c r="S50" s="46"/>
      <c r="T50" s="46"/>
      <c r="U50" s="46"/>
    </row>
    <row r="51" spans="1:21" ht="30.75" customHeight="1" x14ac:dyDescent="0.2">
      <c r="A51" s="46"/>
      <c r="B51" s="1144"/>
      <c r="C51" s="1145"/>
      <c r="D51" s="64"/>
      <c r="E51" s="1148" t="s">
        <v>16</v>
      </c>
      <c r="F51" s="1148"/>
      <c r="G51" s="1148"/>
      <c r="H51" s="1148"/>
      <c r="I51" s="1148"/>
      <c r="J51" s="1149"/>
      <c r="K51" s="61" t="s">
        <v>494</v>
      </c>
      <c r="L51" s="62" t="s">
        <v>494</v>
      </c>
      <c r="M51" s="62" t="s">
        <v>494</v>
      </c>
      <c r="N51" s="62" t="s">
        <v>494</v>
      </c>
      <c r="O51" s="63">
        <v>0</v>
      </c>
      <c r="P51" s="46"/>
      <c r="Q51" s="46"/>
      <c r="R51" s="46"/>
      <c r="S51" s="46"/>
      <c r="T51" s="46"/>
      <c r="U51" s="46"/>
    </row>
    <row r="52" spans="1:21" ht="30.75" customHeight="1" x14ac:dyDescent="0.2">
      <c r="A52" s="46"/>
      <c r="B52" s="1150" t="s">
        <v>17</v>
      </c>
      <c r="C52" s="1151"/>
      <c r="D52" s="64"/>
      <c r="E52" s="1148" t="s">
        <v>18</v>
      </c>
      <c r="F52" s="1148"/>
      <c r="G52" s="1148"/>
      <c r="H52" s="1148"/>
      <c r="I52" s="1148"/>
      <c r="J52" s="1149"/>
      <c r="K52" s="61">
        <v>2636</v>
      </c>
      <c r="L52" s="62">
        <v>2761</v>
      </c>
      <c r="M52" s="62">
        <v>2720</v>
      </c>
      <c r="N52" s="62">
        <v>2709</v>
      </c>
      <c r="O52" s="63">
        <v>2561</v>
      </c>
      <c r="P52" s="46"/>
      <c r="Q52" s="46"/>
      <c r="R52" s="46"/>
      <c r="S52" s="46"/>
      <c r="T52" s="46"/>
      <c r="U52" s="46"/>
    </row>
    <row r="53" spans="1:21" ht="30.75" customHeight="1" thickBot="1" x14ac:dyDescent="0.25">
      <c r="A53" s="46"/>
      <c r="B53" s="1152" t="s">
        <v>19</v>
      </c>
      <c r="C53" s="1153"/>
      <c r="D53" s="65"/>
      <c r="E53" s="1154" t="s">
        <v>20</v>
      </c>
      <c r="F53" s="1154"/>
      <c r="G53" s="1154"/>
      <c r="H53" s="1154"/>
      <c r="I53" s="1154"/>
      <c r="J53" s="1155"/>
      <c r="K53" s="66">
        <v>1384</v>
      </c>
      <c r="L53" s="67">
        <v>1446</v>
      </c>
      <c r="M53" s="67">
        <v>1554</v>
      </c>
      <c r="N53" s="67">
        <v>1571</v>
      </c>
      <c r="O53" s="68">
        <v>1484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x14ac:dyDescent="0.2">
      <c r="B58" s="1156" t="s">
        <v>24</v>
      </c>
      <c r="C58" s="1157"/>
      <c r="D58" s="1162" t="s">
        <v>25</v>
      </c>
      <c r="E58" s="1163"/>
      <c r="F58" s="1163"/>
      <c r="G58" s="1163"/>
      <c r="H58" s="1163"/>
      <c r="I58" s="1163"/>
      <c r="J58" s="1164"/>
      <c r="K58" s="81"/>
      <c r="L58" s="82"/>
      <c r="M58" s="82"/>
      <c r="N58" s="82"/>
      <c r="O58" s="83"/>
    </row>
    <row r="59" spans="1:21" ht="31.5" customHeight="1" x14ac:dyDescent="0.2">
      <c r="B59" s="1158"/>
      <c r="C59" s="1159"/>
      <c r="D59" s="1165" t="s">
        <v>26</v>
      </c>
      <c r="E59" s="1166"/>
      <c r="F59" s="1166"/>
      <c r="G59" s="1166"/>
      <c r="H59" s="1166"/>
      <c r="I59" s="1166"/>
      <c r="J59" s="1167"/>
      <c r="K59" s="84"/>
      <c r="L59" s="85"/>
      <c r="M59" s="85"/>
      <c r="N59" s="85"/>
      <c r="O59" s="86"/>
    </row>
    <row r="60" spans="1:21" ht="31.5" customHeight="1" thickBot="1" x14ac:dyDescent="0.25">
      <c r="B60" s="1160"/>
      <c r="C60" s="1161"/>
      <c r="D60" s="1168" t="s">
        <v>27</v>
      </c>
      <c r="E60" s="1169"/>
      <c r="F60" s="1169"/>
      <c r="G60" s="1169"/>
      <c r="H60" s="1169"/>
      <c r="I60" s="1169"/>
      <c r="J60" s="117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MJvfSVGxNxp2RTLiQm1CyWvfA0KPxyAG+FfhXCqYr2YWwhPzTc7Yd9IKQIdw1co7llGrsBfpXYSJvynvf+/mg==" saltValue="Fd63Ky3xafOzQc0P3t4M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533</v>
      </c>
      <c r="J40" s="101" t="s">
        <v>534</v>
      </c>
      <c r="K40" s="101" t="s">
        <v>535</v>
      </c>
      <c r="L40" s="101" t="s">
        <v>536</v>
      </c>
      <c r="M40" s="102" t="s">
        <v>537</v>
      </c>
    </row>
    <row r="41" spans="2:13" ht="27.75" customHeight="1" x14ac:dyDescent="0.2">
      <c r="B41" s="1171" t="s">
        <v>30</v>
      </c>
      <c r="C41" s="1172"/>
      <c r="D41" s="103"/>
      <c r="E41" s="1177" t="s">
        <v>31</v>
      </c>
      <c r="F41" s="1177"/>
      <c r="G41" s="1177"/>
      <c r="H41" s="1178"/>
      <c r="I41" s="342">
        <v>35189</v>
      </c>
      <c r="J41" s="343">
        <v>34067</v>
      </c>
      <c r="K41" s="343">
        <v>33053</v>
      </c>
      <c r="L41" s="343">
        <v>31012</v>
      </c>
      <c r="M41" s="344">
        <v>29313</v>
      </c>
    </row>
    <row r="42" spans="2:13" ht="27.75" customHeight="1" x14ac:dyDescent="0.2">
      <c r="B42" s="1173"/>
      <c r="C42" s="1174"/>
      <c r="D42" s="104"/>
      <c r="E42" s="1179" t="s">
        <v>32</v>
      </c>
      <c r="F42" s="1179"/>
      <c r="G42" s="1179"/>
      <c r="H42" s="1180"/>
      <c r="I42" s="345" t="s">
        <v>494</v>
      </c>
      <c r="J42" s="346" t="s">
        <v>494</v>
      </c>
      <c r="K42" s="346" t="s">
        <v>494</v>
      </c>
      <c r="L42" s="346" t="s">
        <v>494</v>
      </c>
      <c r="M42" s="347" t="s">
        <v>494</v>
      </c>
    </row>
    <row r="43" spans="2:13" ht="27.75" customHeight="1" x14ac:dyDescent="0.2">
      <c r="B43" s="1173"/>
      <c r="C43" s="1174"/>
      <c r="D43" s="104"/>
      <c r="E43" s="1179" t="s">
        <v>33</v>
      </c>
      <c r="F43" s="1179"/>
      <c r="G43" s="1179"/>
      <c r="H43" s="1180"/>
      <c r="I43" s="345">
        <v>6973</v>
      </c>
      <c r="J43" s="346">
        <v>6263</v>
      </c>
      <c r="K43" s="346">
        <v>5751</v>
      </c>
      <c r="L43" s="346">
        <v>5507</v>
      </c>
      <c r="M43" s="347">
        <v>5634</v>
      </c>
    </row>
    <row r="44" spans="2:13" ht="27.75" customHeight="1" x14ac:dyDescent="0.2">
      <c r="B44" s="1173"/>
      <c r="C44" s="1174"/>
      <c r="D44" s="104"/>
      <c r="E44" s="1179" t="s">
        <v>34</v>
      </c>
      <c r="F44" s="1179"/>
      <c r="G44" s="1179"/>
      <c r="H44" s="1180"/>
      <c r="I44" s="345">
        <v>165</v>
      </c>
      <c r="J44" s="346">
        <v>116</v>
      </c>
      <c r="K44" s="346">
        <v>71</v>
      </c>
      <c r="L44" s="346">
        <v>28</v>
      </c>
      <c r="M44" s="347">
        <v>9</v>
      </c>
    </row>
    <row r="45" spans="2:13" ht="27.75" customHeight="1" x14ac:dyDescent="0.2">
      <c r="B45" s="1173"/>
      <c r="C45" s="1174"/>
      <c r="D45" s="104"/>
      <c r="E45" s="1179" t="s">
        <v>35</v>
      </c>
      <c r="F45" s="1179"/>
      <c r="G45" s="1179"/>
      <c r="H45" s="1180"/>
      <c r="I45" s="345">
        <v>4934</v>
      </c>
      <c r="J45" s="346">
        <v>4735</v>
      </c>
      <c r="K45" s="346">
        <v>4703</v>
      </c>
      <c r="L45" s="346">
        <v>4640</v>
      </c>
      <c r="M45" s="347">
        <v>4589</v>
      </c>
    </row>
    <row r="46" spans="2:13" ht="27.75" customHeight="1" x14ac:dyDescent="0.2">
      <c r="B46" s="1173"/>
      <c r="C46" s="1174"/>
      <c r="D46" s="105"/>
      <c r="E46" s="1179" t="s">
        <v>36</v>
      </c>
      <c r="F46" s="1179"/>
      <c r="G46" s="1179"/>
      <c r="H46" s="1180"/>
      <c r="I46" s="345">
        <v>4</v>
      </c>
      <c r="J46" s="346" t="s">
        <v>494</v>
      </c>
      <c r="K46" s="346" t="s">
        <v>494</v>
      </c>
      <c r="L46" s="346" t="s">
        <v>494</v>
      </c>
      <c r="M46" s="347" t="s">
        <v>494</v>
      </c>
    </row>
    <row r="47" spans="2:13" ht="27.75" customHeight="1" x14ac:dyDescent="0.2">
      <c r="B47" s="1173"/>
      <c r="C47" s="1174"/>
      <c r="D47" s="106"/>
      <c r="E47" s="1181" t="s">
        <v>37</v>
      </c>
      <c r="F47" s="1182"/>
      <c r="G47" s="1182"/>
      <c r="H47" s="1183"/>
      <c r="I47" s="345" t="s">
        <v>494</v>
      </c>
      <c r="J47" s="346" t="s">
        <v>494</v>
      </c>
      <c r="K47" s="346" t="s">
        <v>494</v>
      </c>
      <c r="L47" s="346" t="s">
        <v>494</v>
      </c>
      <c r="M47" s="347" t="s">
        <v>494</v>
      </c>
    </row>
    <row r="48" spans="2:13" ht="27.75" customHeight="1" x14ac:dyDescent="0.2">
      <c r="B48" s="1173"/>
      <c r="C48" s="1174"/>
      <c r="D48" s="104"/>
      <c r="E48" s="1179" t="s">
        <v>38</v>
      </c>
      <c r="F48" s="1179"/>
      <c r="G48" s="1179"/>
      <c r="H48" s="1180"/>
      <c r="I48" s="345" t="s">
        <v>494</v>
      </c>
      <c r="J48" s="346" t="s">
        <v>494</v>
      </c>
      <c r="K48" s="346" t="s">
        <v>494</v>
      </c>
      <c r="L48" s="346" t="s">
        <v>494</v>
      </c>
      <c r="M48" s="347" t="s">
        <v>494</v>
      </c>
    </row>
    <row r="49" spans="2:13" ht="27.75" customHeight="1" x14ac:dyDescent="0.2">
      <c r="B49" s="1175"/>
      <c r="C49" s="1176"/>
      <c r="D49" s="104"/>
      <c r="E49" s="1179" t="s">
        <v>39</v>
      </c>
      <c r="F49" s="1179"/>
      <c r="G49" s="1179"/>
      <c r="H49" s="1180"/>
      <c r="I49" s="345" t="s">
        <v>494</v>
      </c>
      <c r="J49" s="346" t="s">
        <v>494</v>
      </c>
      <c r="K49" s="346" t="s">
        <v>494</v>
      </c>
      <c r="L49" s="346" t="s">
        <v>494</v>
      </c>
      <c r="M49" s="347" t="s">
        <v>494</v>
      </c>
    </row>
    <row r="50" spans="2:13" ht="27.75" customHeight="1" x14ac:dyDescent="0.2">
      <c r="B50" s="1184" t="s">
        <v>40</v>
      </c>
      <c r="C50" s="1185"/>
      <c r="D50" s="107"/>
      <c r="E50" s="1179" t="s">
        <v>41</v>
      </c>
      <c r="F50" s="1179"/>
      <c r="G50" s="1179"/>
      <c r="H50" s="1180"/>
      <c r="I50" s="345">
        <v>8359</v>
      </c>
      <c r="J50" s="346">
        <v>8658</v>
      </c>
      <c r="K50" s="346">
        <v>10541</v>
      </c>
      <c r="L50" s="346">
        <v>11357</v>
      </c>
      <c r="M50" s="347">
        <v>10780</v>
      </c>
    </row>
    <row r="51" spans="2:13" ht="27.75" customHeight="1" x14ac:dyDescent="0.2">
      <c r="B51" s="1173"/>
      <c r="C51" s="1174"/>
      <c r="D51" s="104"/>
      <c r="E51" s="1179" t="s">
        <v>42</v>
      </c>
      <c r="F51" s="1179"/>
      <c r="G51" s="1179"/>
      <c r="H51" s="1180"/>
      <c r="I51" s="345">
        <v>1396</v>
      </c>
      <c r="J51" s="346">
        <v>1276</v>
      </c>
      <c r="K51" s="346">
        <v>1160</v>
      </c>
      <c r="L51" s="346">
        <v>1070</v>
      </c>
      <c r="M51" s="347">
        <v>938</v>
      </c>
    </row>
    <row r="52" spans="2:13" ht="27.75" customHeight="1" x14ac:dyDescent="0.2">
      <c r="B52" s="1175"/>
      <c r="C52" s="1176"/>
      <c r="D52" s="104"/>
      <c r="E52" s="1179" t="s">
        <v>43</v>
      </c>
      <c r="F52" s="1179"/>
      <c r="G52" s="1179"/>
      <c r="H52" s="1180"/>
      <c r="I52" s="345">
        <v>28127</v>
      </c>
      <c r="J52" s="346">
        <v>27190</v>
      </c>
      <c r="K52" s="346">
        <v>26110</v>
      </c>
      <c r="L52" s="346">
        <v>24536</v>
      </c>
      <c r="M52" s="347">
        <v>22923</v>
      </c>
    </row>
    <row r="53" spans="2:13" ht="27.75" customHeight="1" thickBot="1" x14ac:dyDescent="0.25">
      <c r="B53" s="1186" t="s">
        <v>19</v>
      </c>
      <c r="C53" s="1187"/>
      <c r="D53" s="108"/>
      <c r="E53" s="1188" t="s">
        <v>44</v>
      </c>
      <c r="F53" s="1188"/>
      <c r="G53" s="1188"/>
      <c r="H53" s="1189"/>
      <c r="I53" s="348">
        <v>9383</v>
      </c>
      <c r="J53" s="349">
        <v>8058</v>
      </c>
      <c r="K53" s="349">
        <v>5767</v>
      </c>
      <c r="L53" s="349">
        <v>4223</v>
      </c>
      <c r="M53" s="350">
        <v>4904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L8Y6GB8R6QrouSl+5tfey7kdN3QIECACiG85AHbv5lYrGeHp+Aycle65BHMYPGEKyCNhs4uUu+lvpsNYV0zpw==" saltValue="gAj1a+vG5tV+F2k2Rjv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535</v>
      </c>
      <c r="G54" s="117" t="s">
        <v>536</v>
      </c>
      <c r="H54" s="118" t="s">
        <v>537</v>
      </c>
    </row>
    <row r="55" spans="2:8" ht="52.5" customHeight="1" x14ac:dyDescent="0.2">
      <c r="B55" s="119"/>
      <c r="C55" s="1198" t="s">
        <v>46</v>
      </c>
      <c r="D55" s="1198"/>
      <c r="E55" s="1199"/>
      <c r="F55" s="120">
        <v>2900</v>
      </c>
      <c r="G55" s="120">
        <v>3061</v>
      </c>
      <c r="H55" s="121">
        <v>3132</v>
      </c>
    </row>
    <row r="56" spans="2:8" ht="52.5" customHeight="1" x14ac:dyDescent="0.2">
      <c r="B56" s="122"/>
      <c r="C56" s="1200" t="s">
        <v>47</v>
      </c>
      <c r="D56" s="1200"/>
      <c r="E56" s="1201"/>
      <c r="F56" s="123">
        <v>667</v>
      </c>
      <c r="G56" s="123">
        <v>668</v>
      </c>
      <c r="H56" s="124">
        <v>737</v>
      </c>
    </row>
    <row r="57" spans="2:8" ht="53.25" customHeight="1" x14ac:dyDescent="0.2">
      <c r="B57" s="122"/>
      <c r="C57" s="1202" t="s">
        <v>48</v>
      </c>
      <c r="D57" s="1202"/>
      <c r="E57" s="1203"/>
      <c r="F57" s="125">
        <v>6992</v>
      </c>
      <c r="G57" s="125">
        <v>7560</v>
      </c>
      <c r="H57" s="126">
        <v>6637</v>
      </c>
    </row>
    <row r="58" spans="2:8" ht="45.75" customHeight="1" x14ac:dyDescent="0.2">
      <c r="B58" s="127"/>
      <c r="C58" s="1190" t="s">
        <v>568</v>
      </c>
      <c r="D58" s="1191"/>
      <c r="E58" s="1192"/>
      <c r="F58" s="128">
        <v>2422</v>
      </c>
      <c r="G58" s="128">
        <v>2834</v>
      </c>
      <c r="H58" s="129">
        <v>2327</v>
      </c>
    </row>
    <row r="59" spans="2:8" ht="45.75" customHeight="1" x14ac:dyDescent="0.2">
      <c r="B59" s="127"/>
      <c r="C59" s="1190" t="s">
        <v>569</v>
      </c>
      <c r="D59" s="1191"/>
      <c r="E59" s="1192"/>
      <c r="F59" s="128">
        <v>1196</v>
      </c>
      <c r="G59" s="128">
        <v>1190</v>
      </c>
      <c r="H59" s="129">
        <v>1167</v>
      </c>
    </row>
    <row r="60" spans="2:8" ht="45.75" customHeight="1" x14ac:dyDescent="0.2">
      <c r="B60" s="127"/>
      <c r="C60" s="1190" t="s">
        <v>570</v>
      </c>
      <c r="D60" s="1191"/>
      <c r="E60" s="1192"/>
      <c r="F60" s="128">
        <v>1102</v>
      </c>
      <c r="G60" s="128">
        <v>1104</v>
      </c>
      <c r="H60" s="129">
        <v>974</v>
      </c>
    </row>
    <row r="61" spans="2:8" ht="45.75" customHeight="1" x14ac:dyDescent="0.2">
      <c r="B61" s="127"/>
      <c r="C61" s="1190" t="s">
        <v>571</v>
      </c>
      <c r="D61" s="1191"/>
      <c r="E61" s="1192"/>
      <c r="F61" s="128">
        <v>802</v>
      </c>
      <c r="G61" s="128">
        <v>968</v>
      </c>
      <c r="H61" s="129">
        <v>793</v>
      </c>
    </row>
    <row r="62" spans="2:8" ht="45.75" customHeight="1" thickBot="1" x14ac:dyDescent="0.25">
      <c r="B62" s="130"/>
      <c r="C62" s="1193" t="s">
        <v>572</v>
      </c>
      <c r="D62" s="1194"/>
      <c r="E62" s="1195"/>
      <c r="F62" s="131">
        <v>412</v>
      </c>
      <c r="G62" s="131">
        <v>360</v>
      </c>
      <c r="H62" s="132">
        <v>310</v>
      </c>
    </row>
    <row r="63" spans="2:8" ht="52.5" customHeight="1" thickBot="1" x14ac:dyDescent="0.25">
      <c r="B63" s="133"/>
      <c r="C63" s="1196" t="s">
        <v>49</v>
      </c>
      <c r="D63" s="1196"/>
      <c r="E63" s="1197"/>
      <c r="F63" s="134">
        <v>10559</v>
      </c>
      <c r="G63" s="134">
        <v>11289</v>
      </c>
      <c r="H63" s="135">
        <v>10506</v>
      </c>
    </row>
    <row r="64" spans="2:8" ht="13.2" x14ac:dyDescent="0.2"/>
  </sheetData>
  <sheetProtection algorithmName="SHA-512" hashValue="KA9Jef6Bt270LKRZCVJWx9C6v29SnKyR8Op+LhE8bOq7iu0KZcgL80rUENLdpT8jOsyG/it80mIbDJBy3ITR/w==" saltValue="ysBHG1J3aicvHPiAhYT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532</v>
      </c>
      <c r="G2" s="149"/>
      <c r="H2" s="150"/>
    </row>
    <row r="3" spans="1:8" x14ac:dyDescent="0.2">
      <c r="A3" s="146" t="s">
        <v>525</v>
      </c>
      <c r="B3" s="151"/>
      <c r="C3" s="152"/>
      <c r="D3" s="153">
        <v>72623</v>
      </c>
      <c r="E3" s="154"/>
      <c r="F3" s="155">
        <v>62383</v>
      </c>
      <c r="G3" s="156"/>
      <c r="H3" s="157"/>
    </row>
    <row r="4" spans="1:8" x14ac:dyDescent="0.2">
      <c r="A4" s="158"/>
      <c r="B4" s="159"/>
      <c r="C4" s="160"/>
      <c r="D4" s="161">
        <v>19357</v>
      </c>
      <c r="E4" s="162"/>
      <c r="F4" s="163">
        <v>35325</v>
      </c>
      <c r="G4" s="164"/>
      <c r="H4" s="165"/>
    </row>
    <row r="5" spans="1:8" x14ac:dyDescent="0.2">
      <c r="A5" s="146" t="s">
        <v>527</v>
      </c>
      <c r="B5" s="151"/>
      <c r="C5" s="152"/>
      <c r="D5" s="153">
        <v>69412</v>
      </c>
      <c r="E5" s="154"/>
      <c r="F5" s="155">
        <v>63812</v>
      </c>
      <c r="G5" s="156"/>
      <c r="H5" s="157"/>
    </row>
    <row r="6" spans="1:8" x14ac:dyDescent="0.2">
      <c r="A6" s="158"/>
      <c r="B6" s="159"/>
      <c r="C6" s="160"/>
      <c r="D6" s="161">
        <v>12815</v>
      </c>
      <c r="E6" s="162"/>
      <c r="F6" s="163">
        <v>33848</v>
      </c>
      <c r="G6" s="164"/>
      <c r="H6" s="165"/>
    </row>
    <row r="7" spans="1:8" x14ac:dyDescent="0.2">
      <c r="A7" s="146" t="s">
        <v>528</v>
      </c>
      <c r="B7" s="151"/>
      <c r="C7" s="152"/>
      <c r="D7" s="153">
        <v>57052</v>
      </c>
      <c r="E7" s="154"/>
      <c r="F7" s="155">
        <v>54225</v>
      </c>
      <c r="G7" s="156"/>
      <c r="H7" s="157"/>
    </row>
    <row r="8" spans="1:8" x14ac:dyDescent="0.2">
      <c r="A8" s="158"/>
      <c r="B8" s="159"/>
      <c r="C8" s="160"/>
      <c r="D8" s="161">
        <v>13947</v>
      </c>
      <c r="E8" s="162"/>
      <c r="F8" s="163">
        <v>27337</v>
      </c>
      <c r="G8" s="164"/>
      <c r="H8" s="165"/>
    </row>
    <row r="9" spans="1:8" x14ac:dyDescent="0.2">
      <c r="A9" s="146" t="s">
        <v>529</v>
      </c>
      <c r="B9" s="151"/>
      <c r="C9" s="152"/>
      <c r="D9" s="153">
        <v>55069</v>
      </c>
      <c r="E9" s="154"/>
      <c r="F9" s="155">
        <v>54016</v>
      </c>
      <c r="G9" s="156"/>
      <c r="H9" s="157"/>
    </row>
    <row r="10" spans="1:8" x14ac:dyDescent="0.2">
      <c r="A10" s="158"/>
      <c r="B10" s="159"/>
      <c r="C10" s="160"/>
      <c r="D10" s="161">
        <v>11797</v>
      </c>
      <c r="E10" s="162"/>
      <c r="F10" s="163">
        <v>28078</v>
      </c>
      <c r="G10" s="164"/>
      <c r="H10" s="165"/>
    </row>
    <row r="11" spans="1:8" x14ac:dyDescent="0.2">
      <c r="A11" s="146" t="s">
        <v>530</v>
      </c>
      <c r="B11" s="151"/>
      <c r="C11" s="152"/>
      <c r="D11" s="153">
        <v>54040</v>
      </c>
      <c r="E11" s="154"/>
      <c r="F11" s="155">
        <v>52786</v>
      </c>
      <c r="G11" s="156"/>
      <c r="H11" s="157"/>
    </row>
    <row r="12" spans="1:8" x14ac:dyDescent="0.2">
      <c r="A12" s="158"/>
      <c r="B12" s="159"/>
      <c r="C12" s="166"/>
      <c r="D12" s="161">
        <v>11684</v>
      </c>
      <c r="E12" s="162"/>
      <c r="F12" s="163">
        <v>28742</v>
      </c>
      <c r="G12" s="164"/>
      <c r="H12" s="165"/>
    </row>
    <row r="13" spans="1:8" x14ac:dyDescent="0.2">
      <c r="A13" s="146"/>
      <c r="B13" s="151"/>
      <c r="C13" s="152"/>
      <c r="D13" s="153">
        <v>61639</v>
      </c>
      <c r="E13" s="154"/>
      <c r="F13" s="155">
        <v>57444</v>
      </c>
      <c r="G13" s="167"/>
      <c r="H13" s="157"/>
    </row>
    <row r="14" spans="1:8" x14ac:dyDescent="0.2">
      <c r="A14" s="158"/>
      <c r="B14" s="159"/>
      <c r="C14" s="160"/>
      <c r="D14" s="161">
        <v>13920</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4.41</v>
      </c>
      <c r="C19" s="168">
        <f>ROUND(VALUE(SUBSTITUTE(実質収支比率等に係る経年分析!G$48,"▲","-")),2)</f>
        <v>3.89</v>
      </c>
      <c r="D19" s="168">
        <f>ROUND(VALUE(SUBSTITUTE(実質収支比率等に係る経年分析!H$48,"▲","-")),2)</f>
        <v>4.29</v>
      </c>
      <c r="E19" s="168">
        <f>ROUND(VALUE(SUBSTITUTE(実質収支比率等に係る経年分析!I$48,"▲","-")),2)</f>
        <v>4.47</v>
      </c>
      <c r="F19" s="168">
        <f>ROUND(VALUE(SUBSTITUTE(実質収支比率等に係る経年分析!J$48,"▲","-")),2)</f>
        <v>3.91</v>
      </c>
    </row>
    <row r="20" spans="1:11" x14ac:dyDescent="0.2">
      <c r="A20" s="168" t="s">
        <v>53</v>
      </c>
      <c r="B20" s="168">
        <f>ROUND(VALUE(SUBSTITUTE(実質収支比率等に係る経年分析!F$47,"▲","-")),2)</f>
        <v>17.53</v>
      </c>
      <c r="C20" s="168">
        <f>ROUND(VALUE(SUBSTITUTE(実質収支比率等に係る経年分析!G$47,"▲","-")),2)</f>
        <v>16.600000000000001</v>
      </c>
      <c r="D20" s="168">
        <f>ROUND(VALUE(SUBSTITUTE(実質収支比率等に係る経年分析!H$47,"▲","-")),2)</f>
        <v>17.41</v>
      </c>
      <c r="E20" s="168">
        <f>ROUND(VALUE(SUBSTITUTE(実質収支比率等に係る経年分析!I$47,"▲","-")),2)</f>
        <v>18.670000000000002</v>
      </c>
      <c r="F20" s="168">
        <f>ROUND(VALUE(SUBSTITUTE(実質収支比率等に係る経年分析!J$47,"▲","-")),2)</f>
        <v>19.02</v>
      </c>
    </row>
    <row r="21" spans="1:11" x14ac:dyDescent="0.2">
      <c r="A21" s="168" t="s">
        <v>54</v>
      </c>
      <c r="B21" s="168">
        <f>IF(ISNUMBER(VALUE(SUBSTITUTE(実質収支比率等に係る経年分析!F$49,"▲","-"))),ROUND(VALUE(SUBSTITUTE(実質収支比率等に係る経年分析!F$49,"▲","-")),2),NA())</f>
        <v>0.44</v>
      </c>
      <c r="C21" s="168">
        <f>IF(ISNUMBER(VALUE(SUBSTITUTE(実質収支比率等に係る経年分析!G$49,"▲","-"))),ROUND(VALUE(SUBSTITUTE(実質収支比率等に係る経年分析!G$49,"▲","-")),2),NA())</f>
        <v>-2.83</v>
      </c>
      <c r="D21" s="168">
        <f>IF(ISNUMBER(VALUE(SUBSTITUTE(実質収支比率等に係る経年分析!H$49,"▲","-"))),ROUND(VALUE(SUBSTITUTE(実質収支比率等に係る経年分析!H$49,"▲","-")),2),NA())</f>
        <v>-7.0000000000000007E-2</v>
      </c>
      <c r="E21" s="168">
        <f>IF(ISNUMBER(VALUE(SUBSTITUTE(実質収支比率等に係る経年分析!I$49,"▲","-"))),ROUND(VALUE(SUBSTITUTE(実質収支比率等に係る経年分析!I$49,"▲","-")),2),NA())</f>
        <v>-1.1100000000000001</v>
      </c>
      <c r="F21" s="168">
        <f>IF(ISNUMBER(VALUE(SUBSTITUTE(実質収支比率等に係る経年分析!J$49,"▲","-"))),ROUND(VALUE(SUBSTITUTE(実質収支比率等に係る経年分析!J$49,"▲","-")),2),NA())</f>
        <v>-2.35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0.28999999999999998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日向市後期高齢者医療事業特別会計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2">
      <c r="A30" s="169" t="str">
        <f>IF(連結実質赤字比率に係る赤字・黒字の構成分析!C$40="",NA(),連結実質赤字比率に係る赤字・黒字の構成分析!C$40)</f>
        <v>日向市国民健康保険事業特別会計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0.93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0.82</v>
      </c>
    </row>
    <row r="31" spans="1:11" x14ac:dyDescent="0.2">
      <c r="A31" s="169" t="str">
        <f>IF(連結実質赤字比率に係る赤字・黒字の構成分析!C$39="",NA(),連結実質赤字比率に係る赤字・黒字の構成分析!C$39)</f>
        <v>日向市簡易水道事業会計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1.17</v>
      </c>
    </row>
    <row r="32" spans="1:11" x14ac:dyDescent="0.2">
      <c r="A32" s="169" t="str">
        <f>IF(連結実質赤字比率に係る赤字・黒字の構成分析!C$38="",NA(),連結実質赤字比率に係る赤字・黒字の構成分析!C$38)</f>
        <v>日向市農業集落排水事業会計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0.56000000000000005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v>
      </c>
    </row>
    <row r="33" spans="1:16" x14ac:dyDescent="0.2">
      <c r="A33" s="169" t="str">
        <f>IF(連結実質赤字比率に係る赤字・黒字の構成分析!C$37="",NA(),連結実質赤字比率に係る赤字・黒字の構成分析!C$37)</f>
        <v>日向市下水道事業会計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1.88</v>
      </c>
    </row>
    <row r="34" spans="1:16" x14ac:dyDescent="0.2">
      <c r="A34" s="169" t="str">
        <f>IF(連結実質赤字比率に係る赤字・黒字の構成分析!C$36="",NA(),連結実質赤字比率に係る赤字・黒字の構成分析!C$36)</f>
        <v>日向市介護保険事業特別会計（保険事業勘定）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3.86</v>
      </c>
    </row>
    <row r="36" spans="1:16" x14ac:dyDescent="0.2">
      <c r="A36" s="169" t="str">
        <f>IF(連結実質赤字比率に係る赤字・黒字の構成分析!C$34="",NA(),連結実質赤字比率に係る赤字・黒字の構成分析!C$34)</f>
        <v>日向市水道事業会計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2636</v>
      </c>
      <c r="E42" s="170"/>
      <c r="F42" s="170"/>
      <c r="G42" s="170">
        <f>'実質公債費比率（分子）の構造'!L$52</f>
        <v>2761</v>
      </c>
      <c r="H42" s="170"/>
      <c r="I42" s="170"/>
      <c r="J42" s="170">
        <f>'実質公債費比率（分子）の構造'!M$52</f>
        <v>2720</v>
      </c>
      <c r="K42" s="170"/>
      <c r="L42" s="170"/>
      <c r="M42" s="170">
        <f>'実質公債費比率（分子）の構造'!N$52</f>
        <v>2709</v>
      </c>
      <c r="N42" s="170"/>
      <c r="O42" s="170"/>
      <c r="P42" s="170">
        <f>'実質公債費比率（分子）の構造'!O$52</f>
        <v>2561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111</v>
      </c>
      <c r="C45" s="170"/>
      <c r="D45" s="170"/>
      <c r="E45" s="170">
        <f>'実質公債費比率（分子）の構造'!L$49</f>
        <v>94</v>
      </c>
      <c r="F45" s="170"/>
      <c r="G45" s="170"/>
      <c r="H45" s="170">
        <f>'実質公債費比率（分子）の構造'!M$49</f>
        <v>85</v>
      </c>
      <c r="I45" s="170"/>
      <c r="J45" s="170"/>
      <c r="K45" s="170">
        <f>'実質公債費比率（分子）の構造'!N$49</f>
        <v>82</v>
      </c>
      <c r="L45" s="170"/>
      <c r="M45" s="170"/>
      <c r="N45" s="170">
        <f>'実質公債費比率（分子）の構造'!O$49</f>
        <v>14</v>
      </c>
      <c r="O45" s="170"/>
      <c r="P45" s="170"/>
    </row>
    <row r="46" spans="1:16" x14ac:dyDescent="0.2">
      <c r="A46" s="170" t="s">
        <v>64</v>
      </c>
      <c r="B46" s="170">
        <f>'実質公債費比率（分子）の構造'!K$48</f>
        <v>571</v>
      </c>
      <c r="C46" s="170"/>
      <c r="D46" s="170"/>
      <c r="E46" s="170">
        <f>'実質公債費比率（分子）の構造'!L$48</f>
        <v>568</v>
      </c>
      <c r="F46" s="170"/>
      <c r="G46" s="170"/>
      <c r="H46" s="170">
        <f>'実質公債費比率（分子）の構造'!M$48</f>
        <v>573</v>
      </c>
      <c r="I46" s="170"/>
      <c r="J46" s="170"/>
      <c r="K46" s="170">
        <f>'実質公債費比率（分子）の構造'!N$48</f>
        <v>582</v>
      </c>
      <c r="L46" s="170"/>
      <c r="M46" s="170"/>
      <c r="N46" s="170">
        <f>'実質公債費比率（分子）の構造'!O$48</f>
        <v>586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3338</v>
      </c>
      <c r="C49" s="170"/>
      <c r="D49" s="170"/>
      <c r="E49" s="170">
        <f>'実質公債費比率（分子）の構造'!L$45</f>
        <v>3545</v>
      </c>
      <c r="F49" s="170"/>
      <c r="G49" s="170"/>
      <c r="H49" s="170">
        <f>'実質公債費比率（分子）の構造'!M$45</f>
        <v>3616</v>
      </c>
      <c r="I49" s="170"/>
      <c r="J49" s="170"/>
      <c r="K49" s="170">
        <f>'実質公債費比率（分子）の構造'!N$45</f>
        <v>3616</v>
      </c>
      <c r="L49" s="170"/>
      <c r="M49" s="170"/>
      <c r="N49" s="170">
        <f>'実質公債費比率（分子）の構造'!O$45</f>
        <v>3445</v>
      </c>
      <c r="O49" s="170"/>
      <c r="P49" s="170"/>
    </row>
    <row r="50" spans="1:16" x14ac:dyDescent="0.2">
      <c r="A50" s="170" t="s">
        <v>67</v>
      </c>
      <c r="B50" s="170" t="e">
        <f>NA()</f>
        <v>#N/A</v>
      </c>
      <c r="C50" s="170">
        <f>IF(ISNUMBER('実質公債費比率（分子）の構造'!K$53),'実質公債費比率（分子）の構造'!K$53,NA())</f>
        <v>1384</v>
      </c>
      <c r="D50" s="170" t="e">
        <f>NA()</f>
        <v>#N/A</v>
      </c>
      <c r="E50" s="170" t="e">
        <f>NA()</f>
        <v>#N/A</v>
      </c>
      <c r="F50" s="170">
        <f>IF(ISNUMBER('実質公債費比率（分子）の構造'!L$53),'実質公債費比率（分子）の構造'!L$53,NA())</f>
        <v>1446</v>
      </c>
      <c r="G50" s="170" t="e">
        <f>NA()</f>
        <v>#N/A</v>
      </c>
      <c r="H50" s="170" t="e">
        <f>NA()</f>
        <v>#N/A</v>
      </c>
      <c r="I50" s="170">
        <f>IF(ISNUMBER('実質公債費比率（分子）の構造'!M$53),'実質公債費比率（分子）の構造'!M$53,NA())</f>
        <v>1554</v>
      </c>
      <c r="J50" s="170" t="e">
        <f>NA()</f>
        <v>#N/A</v>
      </c>
      <c r="K50" s="170" t="e">
        <f>NA()</f>
        <v>#N/A</v>
      </c>
      <c r="L50" s="170">
        <f>IF(ISNUMBER('実質公債費比率（分子）の構造'!N$53),'実質公債費比率（分子）の構造'!N$53,NA())</f>
        <v>1571</v>
      </c>
      <c r="M50" s="170" t="e">
        <f>NA()</f>
        <v>#N/A</v>
      </c>
      <c r="N50" s="170" t="e">
        <f>NA()</f>
        <v>#N/A</v>
      </c>
      <c r="O50" s="170">
        <f>IF(ISNUMBER('実質公債費比率（分子）の構造'!O$53),'実質公債費比率（分子）の構造'!O$53,NA())</f>
        <v>1484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28127</v>
      </c>
      <c r="E56" s="169"/>
      <c r="F56" s="169"/>
      <c r="G56" s="169">
        <f>'将来負担比率（分子）の構造'!J$52</f>
        <v>27190</v>
      </c>
      <c r="H56" s="169"/>
      <c r="I56" s="169"/>
      <c r="J56" s="169">
        <f>'将来負担比率（分子）の構造'!K$52</f>
        <v>26110</v>
      </c>
      <c r="K56" s="169"/>
      <c r="L56" s="169"/>
      <c r="M56" s="169">
        <f>'将来負担比率（分子）の構造'!L$52</f>
        <v>24536</v>
      </c>
      <c r="N56" s="169"/>
      <c r="O56" s="169"/>
      <c r="P56" s="169">
        <f>'将来負担比率（分子）の構造'!M$52</f>
        <v>22923</v>
      </c>
    </row>
    <row r="57" spans="1:16" x14ac:dyDescent="0.2">
      <c r="A57" s="169" t="s">
        <v>42</v>
      </c>
      <c r="B57" s="169"/>
      <c r="C57" s="169"/>
      <c r="D57" s="169">
        <f>'将来負担比率（分子）の構造'!I$51</f>
        <v>1396</v>
      </c>
      <c r="E57" s="169"/>
      <c r="F57" s="169"/>
      <c r="G57" s="169">
        <f>'将来負担比率（分子）の構造'!J$51</f>
        <v>1276</v>
      </c>
      <c r="H57" s="169"/>
      <c r="I57" s="169"/>
      <c r="J57" s="169">
        <f>'将来負担比率（分子）の構造'!K$51</f>
        <v>1160</v>
      </c>
      <c r="K57" s="169"/>
      <c r="L57" s="169"/>
      <c r="M57" s="169">
        <f>'将来負担比率（分子）の構造'!L$51</f>
        <v>1070</v>
      </c>
      <c r="N57" s="169"/>
      <c r="O57" s="169"/>
      <c r="P57" s="169">
        <f>'将来負担比率（分子）の構造'!M$51</f>
        <v>938</v>
      </c>
    </row>
    <row r="58" spans="1:16" x14ac:dyDescent="0.2">
      <c r="A58" s="169" t="s">
        <v>41</v>
      </c>
      <c r="B58" s="169"/>
      <c r="C58" s="169"/>
      <c r="D58" s="169">
        <f>'将来負担比率（分子）の構造'!I$50</f>
        <v>8359</v>
      </c>
      <c r="E58" s="169"/>
      <c r="F58" s="169"/>
      <c r="G58" s="169">
        <f>'将来負担比率（分子）の構造'!J$50</f>
        <v>8658</v>
      </c>
      <c r="H58" s="169"/>
      <c r="I58" s="169"/>
      <c r="J58" s="169">
        <f>'将来負担比率（分子）の構造'!K$50</f>
        <v>10541</v>
      </c>
      <c r="K58" s="169"/>
      <c r="L58" s="169"/>
      <c r="M58" s="169">
        <f>'将来負担比率（分子）の構造'!L$50</f>
        <v>11357</v>
      </c>
      <c r="N58" s="169"/>
      <c r="O58" s="169"/>
      <c r="P58" s="169">
        <f>'将来負担比率（分子）の構造'!M$50</f>
        <v>10780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4934</v>
      </c>
      <c r="C62" s="169"/>
      <c r="D62" s="169"/>
      <c r="E62" s="169">
        <f>'将来負担比率（分子）の構造'!J$45</f>
        <v>4735</v>
      </c>
      <c r="F62" s="169"/>
      <c r="G62" s="169"/>
      <c r="H62" s="169">
        <f>'将来負担比率（分子）の構造'!K$45</f>
        <v>4703</v>
      </c>
      <c r="I62" s="169"/>
      <c r="J62" s="169"/>
      <c r="K62" s="169">
        <f>'将来負担比率（分子）の構造'!L$45</f>
        <v>4640</v>
      </c>
      <c r="L62" s="169"/>
      <c r="M62" s="169"/>
      <c r="N62" s="169">
        <f>'将来負担比率（分子）の構造'!M$45</f>
        <v>4589</v>
      </c>
      <c r="O62" s="169"/>
      <c r="P62" s="169"/>
    </row>
    <row r="63" spans="1:16" x14ac:dyDescent="0.2">
      <c r="A63" s="169" t="s">
        <v>34</v>
      </c>
      <c r="B63" s="169">
        <f>'将来負担比率（分子）の構造'!I$44</f>
        <v>165</v>
      </c>
      <c r="C63" s="169"/>
      <c r="D63" s="169"/>
      <c r="E63" s="169">
        <f>'将来負担比率（分子）の構造'!J$44</f>
        <v>116</v>
      </c>
      <c r="F63" s="169"/>
      <c r="G63" s="169"/>
      <c r="H63" s="169">
        <f>'将来負担比率（分子）の構造'!K$44</f>
        <v>71</v>
      </c>
      <c r="I63" s="169"/>
      <c r="J63" s="169"/>
      <c r="K63" s="169">
        <f>'将来負担比率（分子）の構造'!L$44</f>
        <v>28</v>
      </c>
      <c r="L63" s="169"/>
      <c r="M63" s="169"/>
      <c r="N63" s="169">
        <f>'将来負担比率（分子）の構造'!M$44</f>
        <v>9</v>
      </c>
      <c r="O63" s="169"/>
      <c r="P63" s="169"/>
    </row>
    <row r="64" spans="1:16" x14ac:dyDescent="0.2">
      <c r="A64" s="169" t="s">
        <v>33</v>
      </c>
      <c r="B64" s="169">
        <f>'将来負担比率（分子）の構造'!I$43</f>
        <v>6973</v>
      </c>
      <c r="C64" s="169"/>
      <c r="D64" s="169"/>
      <c r="E64" s="169">
        <f>'将来負担比率（分子）の構造'!J$43</f>
        <v>6263</v>
      </c>
      <c r="F64" s="169"/>
      <c r="G64" s="169"/>
      <c r="H64" s="169">
        <f>'将来負担比率（分子）の構造'!K$43</f>
        <v>5751</v>
      </c>
      <c r="I64" s="169"/>
      <c r="J64" s="169"/>
      <c r="K64" s="169">
        <f>'将来負担比率（分子）の構造'!L$43</f>
        <v>5507</v>
      </c>
      <c r="L64" s="169"/>
      <c r="M64" s="169"/>
      <c r="N64" s="169">
        <f>'将来負担比率（分子）の構造'!M$43</f>
        <v>5634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35189</v>
      </c>
      <c r="C66" s="169"/>
      <c r="D66" s="169"/>
      <c r="E66" s="169">
        <f>'将来負担比率（分子）の構造'!J$41</f>
        <v>34067</v>
      </c>
      <c r="F66" s="169"/>
      <c r="G66" s="169"/>
      <c r="H66" s="169">
        <f>'将来負担比率（分子）の構造'!K$41</f>
        <v>33053</v>
      </c>
      <c r="I66" s="169"/>
      <c r="J66" s="169"/>
      <c r="K66" s="169">
        <f>'将来負担比率（分子）の構造'!L$41</f>
        <v>31012</v>
      </c>
      <c r="L66" s="169"/>
      <c r="M66" s="169"/>
      <c r="N66" s="169">
        <f>'将来負担比率（分子）の構造'!M$41</f>
        <v>29313</v>
      </c>
      <c r="O66" s="169"/>
      <c r="P66" s="169"/>
    </row>
    <row r="67" spans="1:16" x14ac:dyDescent="0.2">
      <c r="A67" s="169" t="s">
        <v>71</v>
      </c>
      <c r="B67" s="169" t="e">
        <f>NA()</f>
        <v>#N/A</v>
      </c>
      <c r="C67" s="169">
        <f>IF(ISNUMBER('将来負担比率（分子）の構造'!I$53), IF('将来負担比率（分子）の構造'!I$53 &lt; 0, 0, '将来負担比率（分子）の構造'!I$53), NA())</f>
        <v>9383</v>
      </c>
      <c r="D67" s="169" t="e">
        <f>NA()</f>
        <v>#N/A</v>
      </c>
      <c r="E67" s="169" t="e">
        <f>NA()</f>
        <v>#N/A</v>
      </c>
      <c r="F67" s="169">
        <f>IF(ISNUMBER('将来負担比率（分子）の構造'!J$53), IF('将来負担比率（分子）の構造'!J$53 &lt; 0, 0, '将来負担比率（分子）の構造'!J$53), NA())</f>
        <v>8058</v>
      </c>
      <c r="G67" s="169" t="e">
        <f>NA()</f>
        <v>#N/A</v>
      </c>
      <c r="H67" s="169" t="e">
        <f>NA()</f>
        <v>#N/A</v>
      </c>
      <c r="I67" s="169">
        <f>IF(ISNUMBER('将来負担比率（分子）の構造'!K$53), IF('将来負担比率（分子）の構造'!K$53 &lt; 0, 0, '将来負担比率（分子）の構造'!K$53), NA())</f>
        <v>5767</v>
      </c>
      <c r="J67" s="169" t="e">
        <f>NA()</f>
        <v>#N/A</v>
      </c>
      <c r="K67" s="169" t="e">
        <f>NA()</f>
        <v>#N/A</v>
      </c>
      <c r="L67" s="169">
        <f>IF(ISNUMBER('将来負担比率（分子）の構造'!L$53), IF('将来負担比率（分子）の構造'!L$53 &lt; 0, 0, '将来負担比率（分子）の構造'!L$53), NA())</f>
        <v>4223</v>
      </c>
      <c r="M67" s="169" t="e">
        <f>NA()</f>
        <v>#N/A</v>
      </c>
      <c r="N67" s="169" t="e">
        <f>NA()</f>
        <v>#N/A</v>
      </c>
      <c r="O67" s="169">
        <f>IF(ISNUMBER('将来負担比率（分子）の構造'!M$53), IF('将来負担比率（分子）の構造'!M$53 &lt; 0, 0, '将来負担比率（分子）の構造'!M$53), NA())</f>
        <v>4904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2900</v>
      </c>
      <c r="C72" s="173">
        <f>基金残高に係る経年分析!G55</f>
        <v>3061</v>
      </c>
      <c r="D72" s="173">
        <f>基金残高に係る経年分析!H55</f>
        <v>3132</v>
      </c>
    </row>
    <row r="73" spans="1:16" x14ac:dyDescent="0.2">
      <c r="A73" s="172" t="s">
        <v>74</v>
      </c>
      <c r="B73" s="173">
        <f>基金残高に係る経年分析!F56</f>
        <v>667</v>
      </c>
      <c r="C73" s="173">
        <f>基金残高に係る経年分析!G56</f>
        <v>668</v>
      </c>
      <c r="D73" s="173">
        <f>基金残高に係る経年分析!H56</f>
        <v>737</v>
      </c>
    </row>
    <row r="74" spans="1:16" x14ac:dyDescent="0.2">
      <c r="A74" s="172" t="s">
        <v>75</v>
      </c>
      <c r="B74" s="173">
        <f>基金残高に係る経年分析!F57</f>
        <v>6992</v>
      </c>
      <c r="C74" s="173">
        <f>基金残高に係る経年分析!G57</f>
        <v>7560</v>
      </c>
      <c r="D74" s="173">
        <f>基金残高に係る経年分析!H57</f>
        <v>6637</v>
      </c>
    </row>
  </sheetData>
  <sheetProtection algorithmName="SHA-512" hashValue="/nykuvxYv0RkUG5t0Jrr+lY5wiwM+DwjYBNImWvgeCyBEY506lsyhmyzZM20983jDSc0iB3XSrkxFZK/vqPtJA==" saltValue="M3auZRZCkNugGc4o5+Xi0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2025-03-12T00:48:48Z</cp:lastPrinted>
  <dcterms:created xsi:type="dcterms:W3CDTF">2025-02-19T05:26:59Z</dcterms:created>
  <dcterms:modified xsi:type="dcterms:W3CDTF">2025-03-14T06:14:43Z</dcterms:modified>
  <cp:category/>
</cp:coreProperties>
</file>