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HICHOSON-ZAI\disk1\03-04 【決　算】財政状況資料集(H24～)\財政状況資料集(R05年度決算分)\03提出（市町村→県）\07串間市\"/>
    </mc:Choice>
  </mc:AlternateContent>
  <xr:revisionPtr revIDLastSave="0" documentId="13_ncr:1_{16D3F50F-C08E-406E-B7A4-75F9B8D8BF33}"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102" i="12" l="1"/>
  <c r="DL102" i="12"/>
  <c r="CR102" i="12"/>
  <c r="AF88" i="12"/>
  <c r="AU63" i="12" l="1"/>
  <c r="AP63" i="12"/>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AM36" i="10"/>
  <c r="C36" i="10"/>
  <c r="CO35" i="10"/>
  <c r="CO34" i="10"/>
  <c r="BW34" i="10"/>
  <c r="BW35" i="10" s="1"/>
  <c r="BW36" i="10" s="1"/>
  <c r="BW37" i="10" s="1"/>
  <c r="BW38" i="10" s="1"/>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E36" i="10" s="1"/>
</calcChain>
</file>

<file path=xl/sharedStrings.xml><?xml version="1.0" encoding="utf-8"?>
<sst xmlns="http://schemas.openxmlformats.org/spreadsheetml/2006/main" count="1093" uniqueCount="570">
  <si>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</si>
  <si>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</si>
  <si>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</si>
  <si>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</si>
  <si>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</si>
  <si>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</si>
  <si>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</si>
  <si>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</si>
  <si>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</si>
  <si>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</si>
  <si>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</si>
  <si>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</si>
  <si>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</si>
  <si>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</si>
  <si>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</si>
  <si>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</si>
  <si>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</si>
  <si>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</si>
  <si>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</si>
  <si>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</si>
  <si>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</si>
  <si>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</si>
  <si>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</si>
  <si>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</si>
  <si>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</si>
  <si>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</si>
  <si>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</si>
  <si>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</si>
  <si>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</si>
  <si>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</si>
  <si>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</si>
  <si>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</si>
  <si>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</si>
  <si>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</si>
  <si>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</si>
  <si>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</si>
  <si>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</si>
  <si>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</si>
  <si>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</si>
  <si>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</si>
  <si>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</si>
  <si>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</si>
  <si>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</si>
  <si>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</si>
  <si>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</si>
  <si>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</si>
  <si>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</si>
  <si>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</si>
  <si>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</si>
  <si>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</si>
  <si>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</si>
  <si>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</si>
  <si>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</si>
  <si>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</si>
  <si>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</si>
  <si>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</si>
  <si>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</si>
  <si>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</si>
  <si>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</si>
  <si>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</si>
  <si>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</si>
  <si>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</si>
  <si>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</si>
  <si>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</si>
  <si>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</si>
  <si>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</si>
  <si>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</si>
  <si>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</si>
  <si>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</si>
  <si>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</si>
  <si>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</si>
  <si>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</si>
  <si>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</si>
  <si>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</si>
  <si>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</si>
  <si>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</si>
  <si>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</si>
  <si>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</si>
  <si>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</si>
  <si>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</si>
  <si>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</si>
  <si>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</si>
  <si>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</si>
  <si>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</si>
  <si>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</si>
  <si>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</si>
  <si>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</si>
  <si>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</si>
  <si>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</si>
  <si>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</si>
  <si>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</si>
  <si>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</si>
  <si>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</si>
  <si>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</si>
  <si>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串間市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</si>
  <si>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</si>
  <si>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</si>
  <si>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</si>
  <si>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</si>
  <si>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</si>
  <si>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</si>
  <si>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</si>
  <si>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</si>
  <si>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</si>
  <si>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</si>
  <si>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</si>
  <si>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</si>
  <si>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</si>
  <si>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</si>
  <si>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</si>
  <si>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</si>
  <si>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</si>
  <si>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</si>
  <si>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</si>
  <si>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</si>
  <si>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</si>
  <si>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</si>
  <si>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</si>
  <si>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</si>
  <si>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</si>
  <si>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</si>
  <si>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</si>
  <si>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</si>
  <si>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</si>
  <si>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</si>
  <si>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</si>
  <si>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</si>
  <si>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</si>
  <si>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</si>
  <si>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</si>
  <si>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</si>
  <si>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</si>
  <si>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</si>
  <si>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</si>
  <si>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</si>
  <si>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</si>
  <si>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</si>
  <si>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</si>
  <si>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</si>
  <si>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</si>
  <si>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</si>
  <si>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</si>
  <si>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6"/>
  </si>
  <si>
    <t>うち日本人(％)</t>
    <phoneticPr fontId="5"/>
  </si>
  <si>
    <t>-3.0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</si>
  <si>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</si>
  <si>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</si>
  <si>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</si>
  <si>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</si>
  <si>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</si>
  <si>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</si>
  <si>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</si>
  <si>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</si>
  <si>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</si>
  <si>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</si>
  <si>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</si>
  <si>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</si>
  <si>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</si>
  <si>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</si>
  <si>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</si>
  <si>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</si>
  <si>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</si>
  <si>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</si>
  <si>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</si>
  <si>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</si>
  <si>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</si>
  <si>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</si>
  <si>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</si>
  <si>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</si>
  <si>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</si>
  <si>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</si>
  <si>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</si>
  <si>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</si>
  <si>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</si>
  <si>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</si>
  <si>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</si>
  <si>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</si>
  <si>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</si>
  <si>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</si>
  <si>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</si>
  <si>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</si>
  <si>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</si>
  <si>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</si>
  <si>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</si>
  <si>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</si>
  <si>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</si>
  <si>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</si>
  <si>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</si>
  <si>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</si>
  <si>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</si>
  <si>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</si>
  <si>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</si>
  <si>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</si>
  <si>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</si>
  <si>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</si>
  <si>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</si>
  <si>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</si>
  <si>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</si>
  <si>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</si>
  <si>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</si>
  <si>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</si>
  <si>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</si>
  <si>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</si>
  <si>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</si>
  <si>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宮崎県串間市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</si>
  <si>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</si>
  <si>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</si>
  <si>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</si>
  <si>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</si>
  <si>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</si>
  <si>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</si>
  <si>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</si>
  <si>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</si>
  <si>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</si>
  <si>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</si>
  <si>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</si>
  <si>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</si>
  <si>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</si>
  <si>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</si>
  <si>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</si>
  <si>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</si>
  <si>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</si>
  <si>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</si>
  <si>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</si>
  <si>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</si>
  <si>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</si>
  <si>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</si>
  <si>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</si>
  <si>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</si>
  <si>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</si>
  <si>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</si>
  <si>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</si>
  <si>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</si>
  <si>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</si>
  <si>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</si>
  <si>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</si>
  <si>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</si>
  <si>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</si>
  <si>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</si>
  <si>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</si>
  <si>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</si>
  <si>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</si>
  <si>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</si>
  <si>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</si>
  <si>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</si>
  <si>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</si>
  <si>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</si>
  <si>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</si>
  <si>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</si>
  <si>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</si>
  <si>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</si>
  <si>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</si>
  <si>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</si>
  <si>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</si>
  <si>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</si>
  <si>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</si>
  <si>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</si>
  <si>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</si>
  <si>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</si>
  <si>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</si>
  <si>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</si>
  <si>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</si>
  <si>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</si>
  <si>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</si>
  <si>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</si>
  <si>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</si>
  <si>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</si>
  <si>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</si>
  <si>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</si>
  <si>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</si>
  <si>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</si>
  <si>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</si>
  <si>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</si>
  <si>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</si>
  <si>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</si>
  <si>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</si>
  <si>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</si>
  <si>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</si>
  <si>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</si>
  <si>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</si>
  <si>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</si>
  <si>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</si>
  <si>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</si>
  <si>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</si>
  <si>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</si>
  <si>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</si>
  <si>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</si>
  <si>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</si>
  <si>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</si>
  <si>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</si>
  <si>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</si>
  <si>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</si>
  <si>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</si>
  <si>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</si>
  <si>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</si>
  <si>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</si>
  <si>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</si>
  <si>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</si>
  <si>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</si>
  <si>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</si>
  <si>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</si>
  <si>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</si>
  <si>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</si>
  <si>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</si>
  <si>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</si>
  <si>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</si>
  <si>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</si>
  <si>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</si>
  <si>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</si>
  <si>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</si>
  <si>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</si>
  <si>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</si>
  <si>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</si>
  <si>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</si>
  <si>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</si>
  <si>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</si>
  <si>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</si>
  <si>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</si>
  <si>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</si>
  <si>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</si>
  <si>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</si>
  <si>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</si>
  <si>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</si>
  <si>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</si>
  <si>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</si>
  <si>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</si>
  <si>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</si>
  <si>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</si>
  <si>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</si>
  <si>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</si>
  <si>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</si>
  <si>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</si>
  <si>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</si>
  <si>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</si>
  <si>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</si>
  <si>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</si>
  <si>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</si>
  <si>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</si>
  <si>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</si>
  <si>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</si>
  <si>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</si>
  <si>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</si>
  <si>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</si>
  <si>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</si>
  <si>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</si>
  <si>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</si>
  <si>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</si>
  <si>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</si>
  <si>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</si>
  <si>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</si>
  <si>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</si>
  <si>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</si>
  <si>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</si>
  <si>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</si>
  <si>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</si>
  <si>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宮崎県串間市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</si>
  <si>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</si>
  <si>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</si>
  <si>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</si>
  <si>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</si>
  <si>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</si>
  <si>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</si>
  <si>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</si>
  <si>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</si>
  <si>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</si>
  <si>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</si>
  <si>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</si>
  <si>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</si>
  <si>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</si>
  <si>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</si>
  <si>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</si>
  <si>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</si>
  <si>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</si>
  <si>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</si>
  <si>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</si>
  <si>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</si>
  <si>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市木診療所特別会計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</si>
  <si>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</si>
  <si>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</si>
  <si>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</si>
  <si>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</si>
  <si>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</si>
  <si>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</si>
  <si>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</si>
  <si>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</si>
  <si>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</si>
  <si>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</si>
  <si>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</si>
  <si>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</si>
  <si>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</si>
  <si>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</si>
  <si>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後期高齢者医療特別会計</t>
    <phoneticPr fontId="5"/>
  </si>
  <si>
    <t>介護保険特別会計（事業勘定）</t>
    <phoneticPr fontId="5"/>
  </si>
  <si>
    <t>水道事業会計</t>
    <phoneticPr fontId="5"/>
  </si>
  <si>
    <t>法適用企業</t>
    <phoneticPr fontId="5"/>
  </si>
  <si>
    <t>病院事業会計</t>
    <phoneticPr fontId="5"/>
  </si>
  <si>
    <t>農業集落排水事業特別会計</t>
    <phoneticPr fontId="5"/>
  </si>
  <si>
    <t>法非適用企業</t>
    <phoneticPr fontId="5"/>
  </si>
  <si>
    <t>公共下水道事業特別会計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</si>
  <si>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</si>
  <si>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</si>
  <si>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</si>
  <si>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</si>
  <si>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</si>
  <si>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</si>
  <si>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</si>
  <si>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</si>
  <si>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</si>
  <si>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</si>
  <si>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</si>
  <si>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</si>
  <si>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</si>
  <si>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</si>
  <si>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</si>
  <si>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</si>
  <si>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</si>
  <si>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</si>
  <si>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</si>
  <si>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</si>
  <si>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</si>
  <si>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</si>
  <si>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</si>
  <si>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</si>
  <si>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</si>
  <si>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</si>
  <si>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</si>
  <si>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</si>
  <si>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</si>
  <si>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</si>
  <si>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</si>
  <si>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</si>
  <si>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</si>
  <si>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</si>
  <si>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</si>
  <si>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</si>
  <si>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</si>
  <si>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</si>
  <si>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</si>
  <si>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</si>
  <si>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</si>
  <si>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</si>
  <si>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</si>
  <si>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</si>
  <si>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</si>
  <si>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</si>
  <si>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</si>
  <si>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</si>
  <si>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</si>
  <si>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</si>
  <si>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</si>
  <si>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</si>
  <si>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</si>
  <si>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</si>
  <si>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</si>
  <si>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</si>
  <si>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</si>
  <si>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</si>
  <si>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</si>
  <si>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</si>
  <si>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</si>
  <si>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</si>
  <si>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</si>
  <si>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</si>
  <si>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</si>
  <si>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</si>
  <si>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</si>
  <si>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</si>
  <si>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</si>
  <si>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</si>
  <si>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</si>
  <si>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</si>
  <si>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</si>
  <si>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</si>
  <si>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</si>
  <si>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</si>
  <si>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</si>
  <si>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</si>
  <si>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</si>
  <si>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</si>
  <si>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</si>
  <si>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</si>
  <si>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</si>
  <si>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</si>
  <si>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</si>
  <si>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</si>
  <si>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</si>
  <si>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</si>
  <si>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</si>
  <si>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</si>
  <si>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</si>
  <si>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</si>
  <si>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</si>
  <si>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</si>
  <si>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</si>
  <si>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</si>
  <si>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</si>
  <si>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</si>
  <si>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</si>
  <si>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</si>
  <si>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</si>
  <si>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</si>
  <si>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</si>
  <si>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</si>
  <si>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</si>
  <si>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</si>
  <si>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</si>
  <si>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</si>
  <si>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</si>
  <si>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</si>
  <si>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</si>
  <si>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</si>
  <si>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</si>
  <si>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</si>
  <si>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</si>
  <si>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</si>
  <si>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</si>
  <si>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</si>
  <si>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</si>
  <si>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</si>
  <si>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</si>
  <si>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</si>
  <si>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</si>
  <si>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</si>
  <si>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</si>
  <si>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</si>
  <si>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</si>
  <si>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</si>
  <si>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</si>
  <si>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</si>
  <si>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</si>
  <si>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</si>
  <si>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</si>
  <si>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</si>
  <si>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</si>
  <si>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</si>
  <si>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2.46</t>
  </si>
  <si>
    <t>▲ 0.06</t>
  </si>
  <si>
    <t>▲ 10.58</t>
  </si>
  <si>
    <t>▲ 3.97</t>
  </si>
  <si>
    <t>水道事業会計</t>
  </si>
  <si>
    <t>一般会計</t>
  </si>
  <si>
    <t>介護保険特別会計（事業勘定）</t>
  </si>
  <si>
    <t>病院事業会計</t>
  </si>
  <si>
    <t>▲ 11.96</t>
  </si>
  <si>
    <t>▲ 15.64</t>
  </si>
  <si>
    <t>▲ 15.16</t>
  </si>
  <si>
    <t>▲ 4.19</t>
  </si>
  <si>
    <t>国民健康保険特別会計（事業勘定）</t>
  </si>
  <si>
    <t>公共下水道事業特別会計</t>
  </si>
  <si>
    <t>後期高齢者医療特別会計</t>
  </si>
  <si>
    <t>市木診療所特別会計</t>
  </si>
  <si>
    <t>その他会計（赤字）</t>
  </si>
  <si>
    <t>その他会計（黒字）</t>
  </si>
  <si>
    <t>R01</t>
    <phoneticPr fontId="5"/>
  </si>
  <si>
    <t>R02</t>
    <phoneticPr fontId="5"/>
  </si>
  <si>
    <t>R03</t>
    <phoneticPr fontId="5"/>
  </si>
  <si>
    <t>R04</t>
    <phoneticPr fontId="5"/>
  </si>
  <si>
    <t>R05</t>
    <phoneticPr fontId="5"/>
  </si>
  <si>
    <t>公共施設等整備資金積立基金</t>
    <phoneticPr fontId="2"/>
  </si>
  <si>
    <t>退職手当基金</t>
    <phoneticPr fontId="2"/>
  </si>
  <si>
    <t>がんばっどふるさと応援基金</t>
    <phoneticPr fontId="5"/>
  </si>
  <si>
    <t>地域福祉事業基金</t>
    <phoneticPr fontId="2"/>
  </si>
  <si>
    <t>人材育成基金</t>
    <phoneticPr fontId="2"/>
  </si>
  <si>
    <t>-</t>
    <phoneticPr fontId="2"/>
  </si>
  <si>
    <t>宮崎県市町村総合事務組合　自治会館管理運営特別会計</t>
  </si>
  <si>
    <t>宮崎県後期高齢者医療広域連合　一般会計</t>
  </si>
  <si>
    <t>宮崎県後期高齢者医療広域連合　後期高齢者医療特別会計</t>
  </si>
  <si>
    <t>日南串間広域不燃物処理組合</t>
  </si>
  <si>
    <t>宮崎県市町村総合事務組合　一般会計</t>
    <phoneticPr fontId="2"/>
  </si>
  <si>
    <t>串間市土地開発公社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</si>
</sst>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E104-4D4C-BC11-5EDA54C08B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144301</c:v>
                </c:pt>
                <c:pt idx="1">
                  <c:v>125566</c:v>
                </c:pt>
                <c:pt idx="2">
                  <c:v>93259</c:v>
                </c:pt>
                <c:pt idx="3">
                  <c:v>88431</c:v>
                </c:pt>
                <c:pt idx="4">
                  <c:v>105784</c:v>
                </c:pt>
              </c:numCache>
            </c:numRef>
          </c:val>
          <c:smooth val="0"/>
          <c:extLst>
            <c:ext xmlns:c16="http://schemas.microsoft.com/office/drawing/2014/chart" uri="{C3380CC4-5D6E-409C-BE32-E72D297353CC}">
              <c16:uniqueId val="{00000001-E104-4D4C-BC11-5EDA54C08B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4.58</c:v>
                </c:pt>
                <c:pt idx="1">
                  <c:v>3.99</c:v>
                </c:pt>
                <c:pt idx="2">
                  <c:v>7.71</c:v>
                </c:pt>
                <c:pt idx="3">
                  <c:v>9.25</c:v>
                </c:pt>
                <c:pt idx="4">
                  <c:v>6.54</c:v>
                </c:pt>
              </c:numCache>
            </c:numRef>
          </c:val>
          <c:extLst>
            <c:ext xmlns:c16="http://schemas.microsoft.com/office/drawing/2014/chart" uri="{C3380CC4-5D6E-409C-BE32-E72D297353CC}">
              <c16:uniqueId val="{00000000-76FB-4D83-8624-9CDCDD4372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22.56</c:v>
                </c:pt>
                <c:pt idx="1">
                  <c:v>22.3</c:v>
                </c:pt>
                <c:pt idx="2">
                  <c:v>23.25</c:v>
                </c:pt>
                <c:pt idx="3">
                  <c:v>11.92</c:v>
                </c:pt>
                <c:pt idx="4">
                  <c:v>10.53</c:v>
                </c:pt>
              </c:numCache>
            </c:numRef>
          </c:val>
          <c:extLst>
            <c:ext xmlns:c16="http://schemas.microsoft.com/office/drawing/2014/chart" uri="{C3380CC4-5D6E-409C-BE32-E72D297353CC}">
              <c16:uniqueId val="{00000001-76FB-4D83-8624-9CDCDD4372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-2.46</c:v>
                </c:pt>
                <c:pt idx="1">
                  <c:v>-0.06</c:v>
                </c:pt>
                <c:pt idx="2">
                  <c:v>5.87</c:v>
                </c:pt>
                <c:pt idx="3">
                  <c:v>-10.58</c:v>
                </c:pt>
                <c:pt idx="4">
                  <c:v>-3.97</c:v>
                </c:pt>
              </c:numCache>
            </c:numRef>
          </c:val>
          <c:smooth val="0"/>
          <c:extLst>
            <c:ext xmlns:c16="http://schemas.microsoft.com/office/drawing/2014/chart" uri="{C3380CC4-5D6E-409C-BE32-E72D297353CC}">
              <c16:uniqueId val="{00000002-76FB-4D83-8624-9CDCDD4372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0-91F5-4BEE-970B-5631385F55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F5-4BEE-970B-5631385F5546}"/>
            </c:ext>
          </c:extLst>
        </c:ser>
        <c:ser>
          <c:idx val="2"/>
          <c:order val="2"/>
          <c:tx>
            <c:strRef>
              <c:f>データシート!$A$29</c:f>
              <c:strCache>
                <c:ptCount val="1"/>
                <c:pt idx="0">
                  <c:v>市木診療所特別会計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0.03</c:v>
                </c:pt>
                <c:pt idx="4">
                  <c:v>#N/A</c:v>
                </c:pt>
                <c:pt idx="5">
                  <c:v>0.09</c:v>
                </c:pt>
                <c:pt idx="6">
                  <c:v>#N/A</c:v>
                </c:pt>
                <c:pt idx="7">
                  <c:v>0.05</c:v>
                </c:pt>
                <c:pt idx="8">
                  <c:v>#N/A</c:v>
                </c:pt>
                <c:pt idx="9">
                  <c:v>0.03</c:v>
                </c:pt>
              </c:numCache>
            </c:numRef>
          </c:val>
          <c:extLst>
            <c:ext xmlns:c16="http://schemas.microsoft.com/office/drawing/2014/chart" uri="{C3380CC4-5D6E-409C-BE32-E72D297353CC}">
              <c16:uniqueId val="{00000002-91F5-4BEE-970B-5631385F554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0.03</c:v>
                </c:pt>
                <c:pt idx="8">
                  <c:v>#N/A</c:v>
                </c:pt>
                <c:pt idx="9">
                  <c:v>0.1</c:v>
                </c:pt>
              </c:numCache>
            </c:numRef>
          </c:val>
          <c:extLst>
            <c:ext xmlns:c16="http://schemas.microsoft.com/office/drawing/2014/chart" uri="{C3380CC4-5D6E-409C-BE32-E72D297353CC}">
              <c16:uniqueId val="{00000003-91F5-4BEE-970B-5631385F554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0.02</c:v>
                </c:pt>
                <c:pt idx="8">
                  <c:v>#N/A</c:v>
                </c:pt>
                <c:pt idx="9">
                  <c:v>0.19</c:v>
                </c:pt>
              </c:numCache>
            </c:numRef>
          </c:val>
          <c:extLst>
            <c:ext xmlns:c16="http://schemas.microsoft.com/office/drawing/2014/chart" uri="{C3380CC4-5D6E-409C-BE32-E72D297353CC}">
              <c16:uniqueId val="{00000004-91F5-4BEE-970B-5631385F5546}"/>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c:v>
                </c:pt>
                <c:pt idx="2">
                  <c:v>#N/A</c:v>
                </c:pt>
                <c:pt idx="3">
                  <c:v>0.59</c:v>
                </c:pt>
                <c:pt idx="4">
                  <c:v>#N/A</c:v>
                </c:pt>
                <c:pt idx="5">
                  <c:v>1.5</c:v>
                </c:pt>
                <c:pt idx="6">
                  <c:v>#N/A</c:v>
                </c:pt>
                <c:pt idx="7">
                  <c:v>1.68</c:v>
                </c:pt>
                <c:pt idx="8">
                  <c:v>#N/A</c:v>
                </c:pt>
                <c:pt idx="9">
                  <c:v>0.7</c:v>
                </c:pt>
              </c:numCache>
            </c:numRef>
          </c:val>
          <c:extLst>
            <c:ext xmlns:c16="http://schemas.microsoft.com/office/drawing/2014/chart" uri="{C3380CC4-5D6E-409C-BE32-E72D297353CC}">
              <c16:uniqueId val="{00000005-91F5-4BEE-970B-5631385F5546}"/>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11.96</c:v>
                </c:pt>
                <c:pt idx="1">
                  <c:v>#N/A</c:v>
                </c:pt>
                <c:pt idx="2">
                  <c:v>15.64</c:v>
                </c:pt>
                <c:pt idx="3">
                  <c:v>#N/A</c:v>
                </c:pt>
                <c:pt idx="4">
                  <c:v>15.16</c:v>
                </c:pt>
                <c:pt idx="5">
                  <c:v>#N/A</c:v>
                </c:pt>
                <c:pt idx="6">
                  <c:v>4.1900000000000004</c:v>
                </c:pt>
                <c:pt idx="7">
                  <c:v>#N/A</c:v>
                </c:pt>
                <c:pt idx="8">
                  <c:v>#N/A</c:v>
                </c:pt>
                <c:pt idx="9">
                  <c:v>1.37</c:v>
                </c:pt>
              </c:numCache>
            </c:numRef>
          </c:val>
          <c:extLst>
            <c:ext xmlns:c16="http://schemas.microsoft.com/office/drawing/2014/chart" uri="{C3380CC4-5D6E-409C-BE32-E72D297353CC}">
              <c16:uniqueId val="{00000006-91F5-4BEE-970B-5631385F5546}"/>
            </c:ext>
          </c:extLst>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1.18</c:v>
                </c:pt>
                <c:pt idx="2">
                  <c:v>#N/A</c:v>
                </c:pt>
                <c:pt idx="3">
                  <c:v>0.56000000000000005</c:v>
                </c:pt>
                <c:pt idx="4">
                  <c:v>#N/A</c:v>
                </c:pt>
                <c:pt idx="5">
                  <c:v>0.77</c:v>
                </c:pt>
                <c:pt idx="6">
                  <c:v>#N/A</c:v>
                </c:pt>
                <c:pt idx="7">
                  <c:v>2.0299999999999998</c:v>
                </c:pt>
                <c:pt idx="8">
                  <c:v>#N/A</c:v>
                </c:pt>
                <c:pt idx="9">
                  <c:v>2.2200000000000002</c:v>
                </c:pt>
              </c:numCache>
            </c:numRef>
          </c:val>
          <c:extLst>
            <c:ext xmlns:c16="http://schemas.microsoft.com/office/drawing/2014/chart" uri="{C3380CC4-5D6E-409C-BE32-E72D297353CC}">
              <c16:uniqueId val="{00000007-91F5-4BEE-970B-5631385F554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4.54</c:v>
                </c:pt>
                <c:pt idx="2">
                  <c:v>#N/A</c:v>
                </c:pt>
                <c:pt idx="3">
                  <c:v>3.95</c:v>
                </c:pt>
                <c:pt idx="4">
                  <c:v>#N/A</c:v>
                </c:pt>
                <c:pt idx="5">
                  <c:v>7.62</c:v>
                </c:pt>
                <c:pt idx="6">
                  <c:v>#N/A</c:v>
                </c:pt>
                <c:pt idx="7">
                  <c:v>9.19</c:v>
                </c:pt>
                <c:pt idx="8">
                  <c:v>#N/A</c:v>
                </c:pt>
                <c:pt idx="9">
                  <c:v>6.5</c:v>
                </c:pt>
              </c:numCache>
            </c:numRef>
          </c:val>
          <c:extLst>
            <c:ext xmlns:c16="http://schemas.microsoft.com/office/drawing/2014/chart" uri="{C3380CC4-5D6E-409C-BE32-E72D297353CC}">
              <c16:uniqueId val="{00000008-91F5-4BEE-970B-5631385F554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7.18</c:v>
                </c:pt>
                <c:pt idx="2">
                  <c:v>#N/A</c:v>
                </c:pt>
                <c:pt idx="3">
                  <c:v>7.23</c:v>
                </c:pt>
                <c:pt idx="4">
                  <c:v>#N/A</c:v>
                </c:pt>
                <c:pt idx="5">
                  <c:v>6.55</c:v>
                </c:pt>
                <c:pt idx="6">
                  <c:v>#N/A</c:v>
                </c:pt>
                <c:pt idx="7">
                  <c:v>8.3800000000000008</c:v>
                </c:pt>
                <c:pt idx="8">
                  <c:v>#N/A</c:v>
                </c:pt>
                <c:pt idx="9">
                  <c:v>9</c:v>
                </c:pt>
              </c:numCache>
            </c:numRef>
          </c:val>
          <c:extLst>
            <c:ext xmlns:c16="http://schemas.microsoft.com/office/drawing/2014/chart" uri="{C3380CC4-5D6E-409C-BE32-E72D297353CC}">
              <c16:uniqueId val="{00000009-91F5-4BEE-970B-5631385F55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839</c:v>
                </c:pt>
                <c:pt idx="5">
                  <c:v>823</c:v>
                </c:pt>
                <c:pt idx="8">
                  <c:v>786</c:v>
                </c:pt>
                <c:pt idx="11">
                  <c:v>820</c:v>
                </c:pt>
                <c:pt idx="14">
                  <c:v>856</c:v>
                </c:pt>
              </c:numCache>
            </c:numRef>
          </c:val>
          <c:extLst>
            <c:ext xmlns:c16="http://schemas.microsoft.com/office/drawing/2014/chart" uri="{C3380CC4-5D6E-409C-BE32-E72D297353CC}">
              <c16:uniqueId val="{00000000-641F-4009-9AD1-C4C811D5B4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1F-4009-9AD1-C4C811D5B4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41F-4009-9AD1-C4C811D5B4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1F-4009-9AD1-C4C811D5B4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296</c:v>
                </c:pt>
                <c:pt idx="3">
                  <c:v>277</c:v>
                </c:pt>
                <c:pt idx="6">
                  <c:v>332</c:v>
                </c:pt>
                <c:pt idx="9">
                  <c:v>376</c:v>
                </c:pt>
                <c:pt idx="12">
                  <c:v>315</c:v>
                </c:pt>
              </c:numCache>
            </c:numRef>
          </c:val>
          <c:extLst>
            <c:ext xmlns:c16="http://schemas.microsoft.com/office/drawing/2014/chart" uri="{C3380CC4-5D6E-409C-BE32-E72D297353CC}">
              <c16:uniqueId val="{00000004-641F-4009-9AD1-C4C811D5B4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1F-4009-9AD1-C4C811D5B4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1F-4009-9AD1-C4C811D5B4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904</c:v>
                </c:pt>
                <c:pt idx="3">
                  <c:v>917</c:v>
                </c:pt>
                <c:pt idx="6">
                  <c:v>893</c:v>
                </c:pt>
                <c:pt idx="9">
                  <c:v>909</c:v>
                </c:pt>
                <c:pt idx="12">
                  <c:v>1000</c:v>
                </c:pt>
              </c:numCache>
            </c:numRef>
          </c:val>
          <c:extLst>
            <c:ext xmlns:c16="http://schemas.microsoft.com/office/drawing/2014/chart" uri="{C3380CC4-5D6E-409C-BE32-E72D297353CC}">
              <c16:uniqueId val="{00000007-641F-4009-9AD1-C4C811D5B4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361</c:v>
                </c:pt>
                <c:pt idx="2">
                  <c:v>#N/A</c:v>
                </c:pt>
                <c:pt idx="3">
                  <c:v>#N/A</c:v>
                </c:pt>
                <c:pt idx="4">
                  <c:v>371</c:v>
                </c:pt>
                <c:pt idx="5">
                  <c:v>#N/A</c:v>
                </c:pt>
                <c:pt idx="6">
                  <c:v>#N/A</c:v>
                </c:pt>
                <c:pt idx="7">
                  <c:v>439</c:v>
                </c:pt>
                <c:pt idx="8">
                  <c:v>#N/A</c:v>
                </c:pt>
                <c:pt idx="9">
                  <c:v>#N/A</c:v>
                </c:pt>
                <c:pt idx="10">
                  <c:v>465</c:v>
                </c:pt>
                <c:pt idx="11">
                  <c:v>#N/A</c:v>
                </c:pt>
                <c:pt idx="12">
                  <c:v>#N/A</c:v>
                </c:pt>
                <c:pt idx="13">
                  <c:v>459</c:v>
                </c:pt>
                <c:pt idx="14">
                  <c:v>#N/A</c:v>
                </c:pt>
              </c:numCache>
            </c:numRef>
          </c:val>
          <c:smooth val="0"/>
          <c:extLst>
            <c:ext xmlns:c16="http://schemas.microsoft.com/office/drawing/2014/chart" uri="{C3380CC4-5D6E-409C-BE32-E72D297353CC}">
              <c16:uniqueId val="{00000008-641F-4009-9AD1-C4C811D5B4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8534</c:v>
                </c:pt>
                <c:pt idx="5">
                  <c:v>8712</c:v>
                </c:pt>
                <c:pt idx="8">
                  <c:v>8887</c:v>
                </c:pt>
                <c:pt idx="11">
                  <c:v>8962</c:v>
                </c:pt>
                <c:pt idx="14">
                  <c:v>9001</c:v>
                </c:pt>
              </c:numCache>
            </c:numRef>
          </c:val>
          <c:extLst>
            <c:ext xmlns:c16="http://schemas.microsoft.com/office/drawing/2014/chart" uri="{C3380CC4-5D6E-409C-BE32-E72D297353CC}">
              <c16:uniqueId val="{00000000-0009-40D5-8F9D-93A1335179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453</c:v>
                </c:pt>
                <c:pt idx="5">
                  <c:v>361</c:v>
                </c:pt>
                <c:pt idx="8">
                  <c:v>250</c:v>
                </c:pt>
                <c:pt idx="11">
                  <c:v>262</c:v>
                </c:pt>
                <c:pt idx="14">
                  <c:v>428</c:v>
                </c:pt>
              </c:numCache>
            </c:numRef>
          </c:val>
          <c:extLst>
            <c:ext xmlns:c16="http://schemas.microsoft.com/office/drawing/2014/chart" uri="{C3380CC4-5D6E-409C-BE32-E72D297353CC}">
              <c16:uniqueId val="{00000001-0009-40D5-8F9D-93A1335179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3469</c:v>
                </c:pt>
                <c:pt idx="5">
                  <c:v>3525</c:v>
                </c:pt>
                <c:pt idx="8">
                  <c:v>3930</c:v>
                </c:pt>
                <c:pt idx="11">
                  <c:v>3408</c:v>
                </c:pt>
                <c:pt idx="14">
                  <c:v>3787</c:v>
                </c:pt>
              </c:numCache>
            </c:numRef>
          </c:val>
          <c:extLst>
            <c:ext xmlns:c16="http://schemas.microsoft.com/office/drawing/2014/chart" uri="{C3380CC4-5D6E-409C-BE32-E72D297353CC}">
              <c16:uniqueId val="{00000002-0009-40D5-8F9D-93A1335179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09-40D5-8F9D-93A1335179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215</c:v>
                </c:pt>
                <c:pt idx="6">
                  <c:v>0</c:v>
                </c:pt>
                <c:pt idx="9">
                  <c:v>0</c:v>
                </c:pt>
                <c:pt idx="12">
                  <c:v>0</c:v>
                </c:pt>
              </c:numCache>
            </c:numRef>
          </c:val>
          <c:extLst>
            <c:ext xmlns:c16="http://schemas.microsoft.com/office/drawing/2014/chart" uri="{C3380CC4-5D6E-409C-BE32-E72D297353CC}">
              <c16:uniqueId val="{00000004-0009-40D5-8F9D-93A1335179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3</c:v>
                </c:pt>
                <c:pt idx="6">
                  <c:v>3</c:v>
                </c:pt>
                <c:pt idx="9">
                  <c:v>3</c:v>
                </c:pt>
                <c:pt idx="12">
                  <c:v>0</c:v>
                </c:pt>
              </c:numCache>
            </c:numRef>
          </c:val>
          <c:extLst>
            <c:ext xmlns:c16="http://schemas.microsoft.com/office/drawing/2014/chart" uri="{C3380CC4-5D6E-409C-BE32-E72D297353CC}">
              <c16:uniqueId val="{00000005-0009-40D5-8F9D-93A1335179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1606</c:v>
                </c:pt>
                <c:pt idx="3">
                  <c:v>1665</c:v>
                </c:pt>
                <c:pt idx="6">
                  <c:v>1690</c:v>
                </c:pt>
                <c:pt idx="9">
                  <c:v>1703</c:v>
                </c:pt>
                <c:pt idx="12">
                  <c:v>1785</c:v>
                </c:pt>
              </c:numCache>
            </c:numRef>
          </c:val>
          <c:extLst>
            <c:ext xmlns:c16="http://schemas.microsoft.com/office/drawing/2014/chart" uri="{C3380CC4-5D6E-409C-BE32-E72D297353CC}">
              <c16:uniqueId val="{00000006-0009-40D5-8F9D-93A1335179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009-40D5-8F9D-93A1335179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2836</c:v>
                </c:pt>
                <c:pt idx="3">
                  <c:v>3135</c:v>
                </c:pt>
                <c:pt idx="6">
                  <c:v>3077</c:v>
                </c:pt>
                <c:pt idx="9">
                  <c:v>2140</c:v>
                </c:pt>
                <c:pt idx="12">
                  <c:v>2148</c:v>
                </c:pt>
              </c:numCache>
            </c:numRef>
          </c:val>
          <c:extLst>
            <c:ext xmlns:c16="http://schemas.microsoft.com/office/drawing/2014/chart" uri="{C3380CC4-5D6E-409C-BE32-E72D297353CC}">
              <c16:uniqueId val="{00000008-0009-40D5-8F9D-93A1335179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15</c:v>
                </c:pt>
                <c:pt idx="12">
                  <c:v>0</c:v>
                </c:pt>
              </c:numCache>
            </c:numRef>
          </c:val>
          <c:extLst>
            <c:ext xmlns:c16="http://schemas.microsoft.com/office/drawing/2014/chart" uri="{C3380CC4-5D6E-409C-BE32-E72D297353CC}">
              <c16:uniqueId val="{00000009-0009-40D5-8F9D-93A1335179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10650</c:v>
                </c:pt>
                <c:pt idx="3">
                  <c:v>11278</c:v>
                </c:pt>
                <c:pt idx="6">
                  <c:v>11500</c:v>
                </c:pt>
                <c:pt idx="9">
                  <c:v>11432</c:v>
                </c:pt>
                <c:pt idx="12">
                  <c:v>11617</c:v>
                </c:pt>
              </c:numCache>
            </c:numRef>
          </c:val>
          <c:extLst>
            <c:ext xmlns:c16="http://schemas.microsoft.com/office/drawing/2014/chart" uri="{C3380CC4-5D6E-409C-BE32-E72D297353CC}">
              <c16:uniqueId val="{0000000A-0009-40D5-8F9D-93A1335179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2640</c:v>
                </c:pt>
                <c:pt idx="2">
                  <c:v>#N/A</c:v>
                </c:pt>
                <c:pt idx="3">
                  <c:v>#N/A</c:v>
                </c:pt>
                <c:pt idx="4">
                  <c:v>3696</c:v>
                </c:pt>
                <c:pt idx="5">
                  <c:v>#N/A</c:v>
                </c:pt>
                <c:pt idx="6">
                  <c:v>#N/A</c:v>
                </c:pt>
                <c:pt idx="7">
                  <c:v>3202</c:v>
                </c:pt>
                <c:pt idx="8">
                  <c:v>#N/A</c:v>
                </c:pt>
                <c:pt idx="9">
                  <c:v>#N/A</c:v>
                </c:pt>
                <c:pt idx="10">
                  <c:v>2662</c:v>
                </c:pt>
                <c:pt idx="11">
                  <c:v>#N/A</c:v>
                </c:pt>
                <c:pt idx="12">
                  <c:v>#N/A</c:v>
                </c:pt>
                <c:pt idx="13">
                  <c:v>2333</c:v>
                </c:pt>
                <c:pt idx="14">
                  <c:v>#N/A</c:v>
                </c:pt>
              </c:numCache>
            </c:numRef>
          </c:val>
          <c:smooth val="0"/>
          <c:extLst>
            <c:ext xmlns:c16="http://schemas.microsoft.com/office/drawing/2014/chart" uri="{C3380CC4-5D6E-409C-BE32-E72D297353CC}">
              <c16:uniqueId val="{0000000B-0009-40D5-8F9D-93A1335179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1628</c:v>
                </c:pt>
                <c:pt idx="1">
                  <c:v>814</c:v>
                </c:pt>
                <c:pt idx="2">
                  <c:v>724</c:v>
                </c:pt>
              </c:numCache>
            </c:numRef>
          </c:val>
          <c:extLst>
            <c:ext xmlns:c16="http://schemas.microsoft.com/office/drawing/2014/chart" uri="{C3380CC4-5D6E-409C-BE32-E72D297353CC}">
              <c16:uniqueId val="{00000000-0475-43A7-A7F9-6B0AE0EBBB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227</c:v>
                </c:pt>
                <c:pt idx="1">
                  <c:v>228</c:v>
                </c:pt>
                <c:pt idx="2">
                  <c:v>252</c:v>
                </c:pt>
              </c:numCache>
            </c:numRef>
          </c:val>
          <c:extLst>
            <c:ext xmlns:c16="http://schemas.microsoft.com/office/drawing/2014/chart" uri="{C3380CC4-5D6E-409C-BE32-E72D297353CC}">
              <c16:uniqueId val="{00000001-0475-43A7-A7F9-6B0AE0EBBB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1585</c:v>
                </c:pt>
                <c:pt idx="1">
                  <c:v>1831</c:v>
                </c:pt>
                <c:pt idx="2">
                  <c:v>2125</c:v>
                </c:pt>
              </c:numCache>
            </c:numRef>
          </c:val>
          <c:extLst>
            <c:ext xmlns:c16="http://schemas.microsoft.com/office/drawing/2014/chart" uri="{C3380CC4-5D6E-409C-BE32-E72D297353CC}">
              <c16:uniqueId val="{00000002-0475-43A7-A7F9-6B0AE0EBBB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16,517
16,391
294.92
16,619,753
16,104,228
449,180
6,870,261
11,616,649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財政力指数は前年度と比較し、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となっているが、類似団体内では依然として下位に位置している状況である。近年、ふるさと納税が好調になりつつあるものの、その他の一般財源のほとんどが横ばい状況にある。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基金繰入金や起債発行に依存しない、歳入先行型の予算編成を意識し、財政基盤の強化に努める。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71120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4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119380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46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119380</xdr:rowOff>
    </xdr:from>
    <xdr:to>
      <xdr:col>11</xdr:col>
      <xdr:colOff>31750</xdr:colOff>
      <xdr:row>43</xdr:row>
      <xdr:rowOff>143510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491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163847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68580</xdr:rowOff>
    </xdr:from>
    <xdr:to>
      <xdr:col>11</xdr:col>
      <xdr:colOff>82550</xdr:colOff>
      <xdr:row>43</xdr:row>
      <xdr:rowOff>170180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人件費、公債費の増及び普通交付税の減より、経常収支比率は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一時的に改善はしていたものの、財政硬直化が続いているため、経常経費の削減に向けた取組の推進や自主財源のさらなる確保に努めていく必要がある。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56424</xdr:rowOff>
    </xdr:from>
    <xdr:to>
      <xdr:col>23</xdr:col>
      <xdr:colOff>133350</xdr:colOff>
      <xdr:row>60</xdr:row>
      <xdr:rowOff>87449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4342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60</xdr:row>
      <xdr:rowOff>56424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64140"/>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60</xdr:row>
      <xdr:rowOff>70213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6414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70213</xdr:rowOff>
    </xdr:from>
    <xdr:to>
      <xdr:col>11</xdr:col>
      <xdr:colOff>31750</xdr:colOff>
      <xdr:row>60</xdr:row>
      <xdr:rowOff>73660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5721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36649</xdr:rowOff>
    </xdr:from>
    <xdr:to>
      <xdr:col>23</xdr:col>
      <xdr:colOff>184150</xdr:colOff>
      <xdr:row>60</xdr:row>
      <xdr:rowOff>138249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53176</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6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5624</xdr:rowOff>
    </xdr:from>
    <xdr:to>
      <xdr:col>19</xdr:col>
      <xdr:colOff>184150</xdr:colOff>
      <xdr:row>60</xdr:row>
      <xdr:rowOff>107224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117401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6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12717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19413</xdr:rowOff>
    </xdr:from>
    <xdr:to>
      <xdr:col>11</xdr:col>
      <xdr:colOff>82550</xdr:colOff>
      <xdr:row>60</xdr:row>
      <xdr:rowOff>121013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131190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人当たりの人件費・物件費等の決算額は、前年度に比べて</a:t>
          </a:r>
          <a:r>
            <a:rPr kumimoji="1" lang="en-US" altLang="ja-JP" sz="1300">
              <a:latin typeface="ＭＳ Ｐゴシック" panose="020B0600070205080204" pitchFamily="50" charset="-128"/>
              <a:ea typeface="ＭＳ Ｐゴシック" panose="020B0600070205080204" pitchFamily="50" charset="-128"/>
            </a:rPr>
            <a:t>16,471</a:t>
          </a:r>
          <a:r>
            <a:rPr kumimoji="1" lang="ja-JP" altLang="en-US" sz="1300">
              <a:latin typeface="ＭＳ Ｐゴシック" panose="020B0600070205080204" pitchFamily="50" charset="-128"/>
              <a:ea typeface="ＭＳ Ｐゴシック" panose="020B0600070205080204" pitchFamily="50" charset="-128"/>
            </a:rPr>
            <a:t>円の増となっているが、主な要因としては、時間外手当や業務委託料の増に伴うものである。</a:t>
          </a:r>
        </a:p>
        <a:p>
          <a:r>
            <a:rPr kumimoji="1" lang="ja-JP" altLang="en-US" sz="1300">
              <a:latin typeface="ＭＳ Ｐゴシック" panose="020B0600070205080204" pitchFamily="50" charset="-128"/>
              <a:ea typeface="ＭＳ Ｐゴシック" panose="020B0600070205080204" pitchFamily="50" charset="-128"/>
            </a:rPr>
            <a:t>　今後、施設の老朽化に伴う修繕等も増えていくことが予想されるため、公共施設の適正配置を行うなど経費縮減に努めていく必要がある。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127039</xdr:rowOff>
    </xdr:from>
    <xdr:to>
      <xdr:col>23</xdr:col>
      <xdr:colOff>133350</xdr:colOff>
      <xdr:row>82</xdr:row>
      <xdr:rowOff>155428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85939"/>
          <a:ext cx="838200" cy="2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104473</xdr:rowOff>
    </xdr:from>
    <xdr:to>
      <xdr:col>19</xdr:col>
      <xdr:colOff>133350</xdr:colOff>
      <xdr:row>82</xdr:row>
      <xdr:rowOff>127039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63373"/>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82229</xdr:rowOff>
    </xdr:from>
    <xdr:to>
      <xdr:col>15</xdr:col>
      <xdr:colOff>82550</xdr:colOff>
      <xdr:row>82</xdr:row>
      <xdr:rowOff>104473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41129"/>
          <a:ext cx="889000" cy="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46380</xdr:rowOff>
    </xdr:from>
    <xdr:to>
      <xdr:col>11</xdr:col>
      <xdr:colOff>31750</xdr:colOff>
      <xdr:row>82</xdr:row>
      <xdr:rowOff>82229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05280"/>
          <a:ext cx="889000" cy="3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104628</xdr:rowOff>
    </xdr:from>
    <xdr:to>
      <xdr:col>23</xdr:col>
      <xdr:colOff>184150</xdr:colOff>
      <xdr:row>83</xdr:row>
      <xdr:rowOff>34778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6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76705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3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76239</xdr:rowOff>
    </xdr:from>
    <xdr:to>
      <xdr:col>19</xdr:col>
      <xdr:colOff>184150</xdr:colOff>
      <xdr:row>83</xdr:row>
      <xdr:rowOff>6389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162616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21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53673</xdr:rowOff>
    </xdr:from>
    <xdr:to>
      <xdr:col>15</xdr:col>
      <xdr:colOff>133350</xdr:colOff>
      <xdr:row>82</xdr:row>
      <xdr:rowOff>155273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140050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9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31429</xdr:rowOff>
    </xdr:from>
    <xdr:to>
      <xdr:col>11</xdr:col>
      <xdr:colOff>82550</xdr:colOff>
      <xdr:row>82</xdr:row>
      <xdr:rowOff>133029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9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117806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7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167030</xdr:rowOff>
    </xdr:from>
    <xdr:to>
      <xdr:col>7</xdr:col>
      <xdr:colOff>31750</xdr:colOff>
      <xdr:row>82</xdr:row>
      <xdr:rowOff>97180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81957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4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これまでに、わたり制度や特別昇給制度の廃止、給与制度総合的見直しにおける現給保障の廃止等を行い、ラスパイレス指数が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を切るよう取り組んできており、平成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年度に達成したところである。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歳以上の職員の昇給についても、国同様、原則停止とし、人事評価制度の導入により人件費の適正化を図っている。</a:t>
          </a:r>
        </a:p>
        <a:p>
          <a:r>
            <a:rPr kumimoji="1" lang="ja-JP" altLang="en-US" sz="1300">
              <a:latin typeface="ＭＳ Ｐゴシック" panose="020B0600070205080204" pitchFamily="50" charset="-128"/>
              <a:ea typeface="ＭＳ Ｐゴシック" panose="020B0600070205080204" pitchFamily="50" charset="-128"/>
            </a:rPr>
            <a:t>　現在の給与に関しては国に準拠しているため　、今後も緩やかに下がっていくと考えられる。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87</xdr:row>
      <xdr:rowOff>50800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5970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77611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6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77611</xdr:rowOff>
    </xdr:from>
    <xdr:to>
      <xdr:col>72</xdr:col>
      <xdr:colOff>203200</xdr:colOff>
      <xdr:row>87</xdr:row>
      <xdr:rowOff>131234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937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87</xdr:row>
      <xdr:rowOff>158045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473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令和４年度に策定した定員管理計画のもと、令和５年度から令和９年度までの５年間で、定年年齢の引き上げの影響もあるが、定員３名の増加目標を設定している。本市の過去５年間の人口減少率は、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％を上回るほど急激に減少しているため、人口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人当たり職員数は増加傾向となっている。</a:t>
          </a:r>
        </a:p>
        <a:p>
          <a:r>
            <a:rPr kumimoji="1" lang="ja-JP" altLang="en-US" sz="1300">
              <a:latin typeface="ＭＳ Ｐゴシック" panose="020B0600070205080204" pitchFamily="50" charset="-128"/>
              <a:ea typeface="ＭＳ Ｐゴシック" panose="020B0600070205080204" pitchFamily="50" charset="-128"/>
            </a:rPr>
            <a:t>　また、他の類似団体が広域化を進めている消防本部を単独で組織していることも職員数が他団体よりも多くなっている一因と分析している。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70993</xdr:rowOff>
    </xdr:from>
    <xdr:to>
      <xdr:col>81</xdr:col>
      <xdr:colOff>44450</xdr:colOff>
      <xdr:row>62</xdr:row>
      <xdr:rowOff>98341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00893"/>
          <a:ext cx="8382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58928</xdr:rowOff>
    </xdr:from>
    <xdr:to>
      <xdr:col>77</xdr:col>
      <xdr:colOff>44450</xdr:colOff>
      <xdr:row>62</xdr:row>
      <xdr:rowOff>70993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888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38819</xdr:rowOff>
    </xdr:from>
    <xdr:to>
      <xdr:col>72</xdr:col>
      <xdr:colOff>203200</xdr:colOff>
      <xdr:row>62</xdr:row>
      <xdr:rowOff>58928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6871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11472</xdr:rowOff>
    </xdr:from>
    <xdr:to>
      <xdr:col>68</xdr:col>
      <xdr:colOff>152400</xdr:colOff>
      <xdr:row>62</xdr:row>
      <xdr:rowOff>38819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41372"/>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47541</xdr:rowOff>
    </xdr:from>
    <xdr:to>
      <xdr:col>81</xdr:col>
      <xdr:colOff>95250</xdr:colOff>
      <xdr:row>62</xdr:row>
      <xdr:rowOff>149141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7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19618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4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20193</xdr:rowOff>
    </xdr:from>
    <xdr:to>
      <xdr:col>77</xdr:col>
      <xdr:colOff>95250</xdr:colOff>
      <xdr:row>62</xdr:row>
      <xdr:rowOff>121793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106570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36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8128</xdr:rowOff>
    </xdr:from>
    <xdr:to>
      <xdr:col>73</xdr:col>
      <xdr:colOff>44450</xdr:colOff>
      <xdr:row>62</xdr:row>
      <xdr:rowOff>109728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94505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159469</xdr:rowOff>
    </xdr:from>
    <xdr:to>
      <xdr:col>68</xdr:col>
      <xdr:colOff>203200</xdr:colOff>
      <xdr:row>62</xdr:row>
      <xdr:rowOff>89619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74396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04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132122</xdr:rowOff>
    </xdr:from>
    <xdr:to>
      <xdr:col>64</xdr:col>
      <xdr:colOff>152400</xdr:colOff>
      <xdr:row>62</xdr:row>
      <xdr:rowOff>62272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47049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7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以前発行した大型事業の地方債の元金償還が始まったことにより、実質公債費比率は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ポイントの増となった。今後は償還額以内の地方債発行に努めるとともに、交付税算入率の高い起債を行っていく。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149225</xdr:rowOff>
    </xdr:from>
    <xdr:to>
      <xdr:col>81</xdr:col>
      <xdr:colOff>44450</xdr:colOff>
      <xdr:row>36</xdr:row>
      <xdr:rowOff>157268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2142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139171</xdr:rowOff>
    </xdr:from>
    <xdr:to>
      <xdr:col>77</xdr:col>
      <xdr:colOff>44450</xdr:colOff>
      <xdr:row>36</xdr:row>
      <xdr:rowOff>149225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113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131128</xdr:rowOff>
    </xdr:from>
    <xdr:to>
      <xdr:col>72</xdr:col>
      <xdr:colOff>203200</xdr:colOff>
      <xdr:row>36</xdr:row>
      <xdr:rowOff>139171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0332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125095</xdr:rowOff>
    </xdr:from>
    <xdr:to>
      <xdr:col>68</xdr:col>
      <xdr:colOff>152400</xdr:colOff>
      <xdr:row>36</xdr:row>
      <xdr:rowOff>131128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2972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106468</xdr:rowOff>
    </xdr:from>
    <xdr:to>
      <xdr:col>81</xdr:col>
      <xdr:colOff>95250</xdr:colOff>
      <xdr:row>37</xdr:row>
      <xdr:rowOff>36618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122995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2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98425</xdr:rowOff>
    </xdr:from>
    <xdr:to>
      <xdr:col>77</xdr:col>
      <xdr:colOff>95250</xdr:colOff>
      <xdr:row>37</xdr:row>
      <xdr:rowOff>28575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38752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88371</xdr:rowOff>
    </xdr:from>
    <xdr:to>
      <xdr:col>73</xdr:col>
      <xdr:colOff>44450</xdr:colOff>
      <xdr:row>37</xdr:row>
      <xdr:rowOff>18521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28698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2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80328</xdr:rowOff>
    </xdr:from>
    <xdr:to>
      <xdr:col>68</xdr:col>
      <xdr:colOff>203200</xdr:colOff>
      <xdr:row>37</xdr:row>
      <xdr:rowOff>10478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20655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2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74295</xdr:rowOff>
    </xdr:from>
    <xdr:to>
      <xdr:col>64</xdr:col>
      <xdr:colOff>152400</xdr:colOff>
      <xdr:row>37</xdr:row>
      <xdr:rowOff>4445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14622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1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大型事業の実施により、償還額以上の起債発行が続いており、令和４年度では前年度に比べ起債発行額が減となったものの、令和５年度では再び償還額以上の起債発行となり、地方債残高は増加傾向である。一方、ふるさと納税の大幅な伸びにより充当可能基金が大きく増えたため、将来負担比率は前年度と比較し、</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今後、償還額以内の起債発行や事業実施の適正化を図り、財政健全化に努める。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109389</xdr:rowOff>
    </xdr:from>
    <xdr:to>
      <xdr:col>81</xdr:col>
      <xdr:colOff>44450</xdr:colOff>
      <xdr:row>15</xdr:row>
      <xdr:rowOff>153628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81139"/>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153628</xdr:rowOff>
    </xdr:from>
    <xdr:to>
      <xdr:col>77</xdr:col>
      <xdr:colOff>44450</xdr:colOff>
      <xdr:row>16</xdr:row>
      <xdr:rowOff>40090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2537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40090</xdr:rowOff>
    </xdr:from>
    <xdr:to>
      <xdr:col>72</xdr:col>
      <xdr:colOff>203200</xdr:colOff>
      <xdr:row>16</xdr:row>
      <xdr:rowOff>132588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83290"/>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1482</xdr:rowOff>
    </xdr:from>
    <xdr:to>
      <xdr:col>68</xdr:col>
      <xdr:colOff>152400</xdr:colOff>
      <xdr:row>16</xdr:row>
      <xdr:rowOff>132588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744682"/>
          <a:ext cx="889000" cy="13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58589</xdr:rowOff>
    </xdr:from>
    <xdr:to>
      <xdr:col>81</xdr:col>
      <xdr:colOff>95250</xdr:colOff>
      <xdr:row>15</xdr:row>
      <xdr:rowOff>160189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3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30666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0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102828</xdr:rowOff>
    </xdr:from>
    <xdr:to>
      <xdr:col>77</xdr:col>
      <xdr:colOff>95250</xdr:colOff>
      <xdr:row>16</xdr:row>
      <xdr:rowOff>32978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7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17755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60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160740</xdr:rowOff>
    </xdr:from>
    <xdr:to>
      <xdr:col>73</xdr:col>
      <xdr:colOff>44450</xdr:colOff>
      <xdr:row>16</xdr:row>
      <xdr:rowOff>90890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75667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1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81788</xdr:rowOff>
    </xdr:from>
    <xdr:to>
      <xdr:col>68</xdr:col>
      <xdr:colOff>203200</xdr:colOff>
      <xdr:row>17</xdr:row>
      <xdr:rowOff>11938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168165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1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122132</xdr:rowOff>
    </xdr:from>
    <xdr:to>
      <xdr:col>64</xdr:col>
      <xdr:colOff>152400</xdr:colOff>
      <xdr:row>16</xdr:row>
      <xdr:rowOff>52282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62459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46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16,517
16,391
294.92
16,619,753
16,104,228
449,180
6,870,261
11,616,649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職員数が多く、経常収支比率の人件費分が高い水準であった。その改善策として、特別昇給の見直しなど給与制度についての是正や新規採用の抑制による職員数の減など行財政改革への取組を通じて人件費の削減に努めてきた。</a:t>
          </a:r>
        </a:p>
        <a:p>
          <a:r>
            <a:rPr kumimoji="1" lang="ja-JP" altLang="en-US" sz="1200">
              <a:latin typeface="ＭＳ Ｐゴシック" panose="020B0600070205080204" pitchFamily="50" charset="-128"/>
              <a:ea typeface="ＭＳ Ｐゴシック" panose="020B0600070205080204" pitchFamily="50" charset="-128"/>
            </a:rPr>
            <a:t>　令和５年度については給与水準の高い高年齢職員の退職と給与水準の低い低年齢職員の採用による新陳代謝や、職員の時間外勤務手当の減少等により微減となったが、引き続き、行財政改革に取り組む。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65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04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66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物件費自体は増であったが、物件費に対する特定財源（がんばっどふるさと応援基金）が大きく増となったことにより一般財源分が減となり、類似団体平均を下回った。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新たな公共施設の指定管理費も発生していることから、今後も高い水準を維持していくことが予想されるため、歳出予算の精査などを行い、物件費圧縮に努める。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70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17</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07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92710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31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39370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31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扶助費に係る経常収支比率は類似団体平均を上回っており、前年度と比較すると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施設型給付や障害者福祉サービス、生活保護費などが大きな割合を占めており、今後も扶助費については高い水準を維持していくことが予想されるため、各種審査の適正化や単独扶助の見直し等を行い、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60</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854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8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60</xdr:row>
      <xdr:rowOff>139700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61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139700</xdr:rowOff>
    </xdr:from>
    <xdr:to>
      <xdr:col>11</xdr:col>
      <xdr:colOff>9525</xdr:colOff>
      <xdr:row>61</xdr:row>
      <xdr:rowOff>19050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426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25400</xdr:rowOff>
    </xdr:from>
    <xdr:to>
      <xdr:col>24</xdr:col>
      <xdr:colOff>76200</xdr:colOff>
      <xdr:row>60</xdr:row>
      <xdr:rowOff>127000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88900</xdr:rowOff>
    </xdr:from>
    <xdr:to>
      <xdr:col>11</xdr:col>
      <xdr:colOff>60325</xdr:colOff>
      <xdr:row>61</xdr:row>
      <xdr:rowOff>19050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3827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139700</xdr:rowOff>
    </xdr:from>
    <xdr:to>
      <xdr:col>6</xdr:col>
      <xdr:colOff>171450</xdr:colOff>
      <xdr:row>61</xdr:row>
      <xdr:rowOff>69850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その他の経費は、類似団体を上回っている。</a:t>
          </a:r>
        </a:p>
        <a:p>
          <a:r>
            <a:rPr kumimoji="1" lang="ja-JP" altLang="en-US" sz="1300">
              <a:latin typeface="ＭＳ Ｐゴシック" panose="020B0600070205080204" pitchFamily="50" charset="-128"/>
              <a:ea typeface="ＭＳ Ｐゴシック" panose="020B0600070205080204" pitchFamily="50" charset="-128"/>
            </a:rPr>
            <a:t>　今後、施設の老朽化に伴い、維持管理費等が増加することが予想されるため、公共施設等総合管理計画や公共施設等個別施設計画に基づき、施設の集約化・複合化を進めていく必要がある。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59</xdr:row>
      <xdr:rowOff>20865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166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9978</xdr:rowOff>
    </xdr:from>
    <xdr:to>
      <xdr:col>78</xdr:col>
      <xdr:colOff>69850</xdr:colOff>
      <xdr:row>59</xdr:row>
      <xdr:rowOff>20865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25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170543</xdr:rowOff>
    </xdr:from>
    <xdr:to>
      <xdr:col>73</xdr:col>
      <xdr:colOff>180975</xdr:colOff>
      <xdr:row>59</xdr:row>
      <xdr:rowOff>9978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14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170543</xdr:rowOff>
    </xdr:from>
    <xdr:to>
      <xdr:col>69</xdr:col>
      <xdr:colOff>92075</xdr:colOff>
      <xdr:row>59</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1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21772</xdr:rowOff>
    </xdr:from>
    <xdr:to>
      <xdr:col>82</xdr:col>
      <xdr:colOff>158750</xdr:colOff>
      <xdr:row>58</xdr:row>
      <xdr:rowOff>123372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141515</xdr:rowOff>
    </xdr:from>
    <xdr:to>
      <xdr:col>78</xdr:col>
      <xdr:colOff>120650</xdr:colOff>
      <xdr:row>59</xdr:row>
      <xdr:rowOff>71665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56442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130628</xdr:rowOff>
    </xdr:from>
    <xdr:to>
      <xdr:col>74</xdr:col>
      <xdr:colOff>31750</xdr:colOff>
      <xdr:row>59</xdr:row>
      <xdr:rowOff>60778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近年、類似団体平均を下回っている状況にあるため、今後も適正な水準を維持していく。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36</xdr:row>
      <xdr:rowOff>17272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300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78994</xdr:rowOff>
    </xdr:from>
    <xdr:to>
      <xdr:col>78</xdr:col>
      <xdr:colOff>69850</xdr:colOff>
      <xdr:row>35</xdr:row>
      <xdr:rowOff>129286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797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110998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797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35</xdr:row>
      <xdr:rowOff>115570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11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28194</xdr:rowOff>
    </xdr:from>
    <xdr:to>
      <xdr:col>74</xdr:col>
      <xdr:colOff>31750</xdr:colOff>
      <xdr:row>35</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139971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525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近年、大型事業等の実施に伴い、元金償還以上の地方債発行を行っており、地方債残高が増加傾向であった。今後は地方債残高の圧縮に努め、適正な地方債管理に努める。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60325</xdr:rowOff>
    </xdr:from>
    <xdr:to>
      <xdr:col>24</xdr:col>
      <xdr:colOff>25400</xdr:colOff>
      <xdr:row>74</xdr:row>
      <xdr:rowOff>88900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7476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50800</xdr:rowOff>
    </xdr:from>
    <xdr:to>
      <xdr:col>19</xdr:col>
      <xdr:colOff>187325</xdr:colOff>
      <xdr:row>74</xdr:row>
      <xdr:rowOff>60325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38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73660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38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73660</xdr:rowOff>
    </xdr:from>
    <xdr:to>
      <xdr:col>11</xdr:col>
      <xdr:colOff>9525</xdr:colOff>
      <xdr:row>74</xdr:row>
      <xdr:rowOff>75565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7609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38100</xdr:rowOff>
    </xdr:from>
    <xdr:to>
      <xdr:col>24</xdr:col>
      <xdr:colOff>76200</xdr:colOff>
      <xdr:row>74</xdr:row>
      <xdr:rowOff>139700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118127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9525</xdr:rowOff>
    </xdr:from>
    <xdr:to>
      <xdr:col>20</xdr:col>
      <xdr:colOff>38100</xdr:colOff>
      <xdr:row>74</xdr:row>
      <xdr:rowOff>111125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121302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6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0</xdr:rowOff>
    </xdr:from>
    <xdr:to>
      <xdr:col>15</xdr:col>
      <xdr:colOff>149225</xdr:colOff>
      <xdr:row>74</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111777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22860</xdr:rowOff>
    </xdr:from>
    <xdr:to>
      <xdr:col>11</xdr:col>
      <xdr:colOff>60325</xdr:colOff>
      <xdr:row>74</xdr:row>
      <xdr:rowOff>124460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134637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24765</xdr:rowOff>
    </xdr:from>
    <xdr:to>
      <xdr:col>6</xdr:col>
      <xdr:colOff>171450</xdr:colOff>
      <xdr:row>74</xdr:row>
      <xdr:rowOff>126365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136542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公債費以外の経費全体としては、類似団体を上回っており、依然として高い水準にある。</a:t>
          </a:r>
        </a:p>
        <a:p>
          <a:r>
            <a:rPr kumimoji="1" lang="ja-JP" altLang="en-US" sz="1300">
              <a:latin typeface="ＭＳ Ｐゴシック" panose="020B0600070205080204" pitchFamily="50" charset="-128"/>
              <a:ea typeface="ＭＳ Ｐゴシック" panose="020B0600070205080204" pitchFamily="50" charset="-128"/>
            </a:rPr>
            <a:t>　主な要因としては、扶助費や人件費等であるため、単独事業等の見直しを図り、適正化に努めていく必要がある。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99568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4452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99568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903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85852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903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78</xdr:row>
      <xdr:rowOff>85852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458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48768</xdr:rowOff>
    </xdr:from>
    <xdr:to>
      <xdr:col>78</xdr:col>
      <xdr:colOff>120650</xdr:colOff>
      <xdr:row>78</xdr:row>
      <xdr:rowOff>150368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77916</xdr:rowOff>
    </xdr:from>
    <xdr:to>
      <xdr:col>29</xdr:col>
      <xdr:colOff>127000</xdr:colOff>
      <xdr:row>15</xdr:row>
      <xdr:rowOff>122439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97291"/>
          <a:ext cx="647700" cy="44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122439</xdr:rowOff>
    </xdr:from>
    <xdr:to>
      <xdr:col>26</xdr:col>
      <xdr:colOff>50800</xdr:colOff>
      <xdr:row>15</xdr:row>
      <xdr:rowOff>149849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41814"/>
          <a:ext cx="698500" cy="27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149849</xdr:rowOff>
    </xdr:from>
    <xdr:to>
      <xdr:col>22</xdr:col>
      <xdr:colOff>114300</xdr:colOff>
      <xdr:row>16</xdr:row>
      <xdr:rowOff>60619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69224"/>
          <a:ext cx="698500" cy="82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60619</xdr:rowOff>
    </xdr:from>
    <xdr:to>
      <xdr:col>18</xdr:col>
      <xdr:colOff>177800</xdr:colOff>
      <xdr:row>16</xdr:row>
      <xdr:rowOff>94746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51444"/>
          <a:ext cx="698500" cy="34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27116</xdr:rowOff>
    </xdr:from>
    <xdr:to>
      <xdr:col>29</xdr:col>
      <xdr:colOff>177800</xdr:colOff>
      <xdr:row>15</xdr:row>
      <xdr:rowOff>128716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46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43643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9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71639</xdr:rowOff>
    </xdr:from>
    <xdr:to>
      <xdr:col>26</xdr:col>
      <xdr:colOff>101600</xdr:colOff>
      <xdr:row>16</xdr:row>
      <xdr:rowOff>1789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91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11966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59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99049</xdr:rowOff>
    </xdr:from>
    <xdr:to>
      <xdr:col>22</xdr:col>
      <xdr:colOff>165100</xdr:colOff>
      <xdr:row>16</xdr:row>
      <xdr:rowOff>29199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18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39376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8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9819</xdr:rowOff>
    </xdr:from>
    <xdr:to>
      <xdr:col>19</xdr:col>
      <xdr:colOff>38100</xdr:colOff>
      <xdr:row>16</xdr:row>
      <xdr:rowOff>111419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00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121596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6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43946</xdr:rowOff>
    </xdr:from>
    <xdr:to>
      <xdr:col>15</xdr:col>
      <xdr:colOff>101600</xdr:colOff>
      <xdr:row>16</xdr:row>
      <xdr:rowOff>145546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3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155723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0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52754</xdr:rowOff>
    </xdr:from>
    <xdr:to>
      <xdr:col>29</xdr:col>
      <xdr:colOff>127000</xdr:colOff>
      <xdr:row>38</xdr:row>
      <xdr:rowOff>53953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20354"/>
          <a:ext cx="647700" cy="1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53953</xdr:rowOff>
    </xdr:from>
    <xdr:to>
      <xdr:col>26</xdr:col>
      <xdr:colOff>50800</xdr:colOff>
      <xdr:row>38</xdr:row>
      <xdr:rowOff>60941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21553"/>
          <a:ext cx="698500" cy="6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60941</xdr:rowOff>
    </xdr:from>
    <xdr:to>
      <xdr:col>22</xdr:col>
      <xdr:colOff>114300</xdr:colOff>
      <xdr:row>38</xdr:row>
      <xdr:rowOff>74987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28541"/>
          <a:ext cx="698500" cy="1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74987</xdr:rowOff>
    </xdr:from>
    <xdr:to>
      <xdr:col>18</xdr:col>
      <xdr:colOff>177800</xdr:colOff>
      <xdr:row>38</xdr:row>
      <xdr:rowOff>78481</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42587"/>
          <a:ext cx="698500" cy="3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1954</xdr:rowOff>
    </xdr:from>
    <xdr:to>
      <xdr:col>29</xdr:col>
      <xdr:colOff>177800</xdr:colOff>
      <xdr:row>38</xdr:row>
      <xdr:rowOff>103554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69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316931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3153</xdr:rowOff>
    </xdr:from>
    <xdr:to>
      <xdr:col>26</xdr:col>
      <xdr:colOff>101600</xdr:colOff>
      <xdr:row>38</xdr:row>
      <xdr:rowOff>104753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7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89530</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57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10141</xdr:rowOff>
    </xdr:from>
    <xdr:to>
      <xdr:col>22</xdr:col>
      <xdr:colOff>165100</xdr:colOff>
      <xdr:row>38</xdr:row>
      <xdr:rowOff>111741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7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96518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6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24187</xdr:rowOff>
    </xdr:from>
    <xdr:to>
      <xdr:col>19</xdr:col>
      <xdr:colOff>38100</xdr:colOff>
      <xdr:row>38</xdr:row>
      <xdr:rowOff>125787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91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110564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7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27681</xdr:rowOff>
    </xdr:from>
    <xdr:to>
      <xdr:col>15</xdr:col>
      <xdr:colOff>101600</xdr:colOff>
      <xdr:row>38</xdr:row>
      <xdr:rowOff>129281</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95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114058</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8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16,517
16,391
294.92
16,619,753
16,104,228
449,180
6,870,261
11,616,649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4543</xdr:rowOff>
    </xdr:from>
    <xdr:to>
      <xdr:col>24</xdr:col>
      <xdr:colOff>63500</xdr:colOff>
      <xdr:row>35</xdr:row>
      <xdr:rowOff>23713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05293"/>
          <a:ext cx="8382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23713</xdr:rowOff>
    </xdr:from>
    <xdr:to>
      <xdr:col>19</xdr:col>
      <xdr:colOff>177800</xdr:colOff>
      <xdr:row>35</xdr:row>
      <xdr:rowOff>66080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24463"/>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66080</xdr:rowOff>
    </xdr:from>
    <xdr:to>
      <xdr:col>15</xdr:col>
      <xdr:colOff>50800</xdr:colOff>
      <xdr:row>35</xdr:row>
      <xdr:rowOff>163529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66830"/>
          <a:ext cx="889000" cy="9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163529</xdr:rowOff>
    </xdr:from>
    <xdr:to>
      <xdr:col>10</xdr:col>
      <xdr:colOff>114300</xdr:colOff>
      <xdr:row>36</xdr:row>
      <xdr:rowOff>138514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64279"/>
          <a:ext cx="889000" cy="14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125193</xdr:rowOff>
    </xdr:from>
    <xdr:to>
      <xdr:col>24</xdr:col>
      <xdr:colOff>114300</xdr:colOff>
      <xdr:row>35</xdr:row>
      <xdr:rowOff>55343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5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148070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0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144363</xdr:rowOff>
    </xdr:from>
    <xdr:to>
      <xdr:col>20</xdr:col>
      <xdr:colOff>38100</xdr:colOff>
      <xdr:row>35</xdr:row>
      <xdr:rowOff>74513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7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91040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4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15280</xdr:rowOff>
    </xdr:from>
    <xdr:to>
      <xdr:col>15</xdr:col>
      <xdr:colOff>101600</xdr:colOff>
      <xdr:row>35</xdr:row>
      <xdr:rowOff>116880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1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133407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9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112729</xdr:rowOff>
    </xdr:from>
    <xdr:to>
      <xdr:col>10</xdr:col>
      <xdr:colOff>165100</xdr:colOff>
      <xdr:row>36</xdr:row>
      <xdr:rowOff>42879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59406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8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87714</xdr:rowOff>
    </xdr:from>
    <xdr:to>
      <xdr:col>6</xdr:col>
      <xdr:colOff>38100</xdr:colOff>
      <xdr:row>37</xdr:row>
      <xdr:rowOff>17864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5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34391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03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134370</xdr:rowOff>
    </xdr:from>
    <xdr:to>
      <xdr:col>24</xdr:col>
      <xdr:colOff>63500</xdr:colOff>
      <xdr:row>57</xdr:row>
      <xdr:rowOff>161278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07020"/>
          <a:ext cx="838200" cy="2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161278</xdr:rowOff>
    </xdr:from>
    <xdr:to>
      <xdr:col>19</xdr:col>
      <xdr:colOff>177800</xdr:colOff>
      <xdr:row>58</xdr:row>
      <xdr:rowOff>8354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33928"/>
          <a:ext cx="889000" cy="1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8354</xdr:rowOff>
    </xdr:from>
    <xdr:to>
      <xdr:col>15</xdr:col>
      <xdr:colOff>50800</xdr:colOff>
      <xdr:row>58</xdr:row>
      <xdr:rowOff>12488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52454"/>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12488</xdr:rowOff>
    </xdr:from>
    <xdr:to>
      <xdr:col>10</xdr:col>
      <xdr:colOff>114300</xdr:colOff>
      <xdr:row>58</xdr:row>
      <xdr:rowOff>29829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56588"/>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83570</xdr:rowOff>
    </xdr:from>
    <xdr:to>
      <xdr:col>24</xdr:col>
      <xdr:colOff>114300</xdr:colOff>
      <xdr:row>58</xdr:row>
      <xdr:rowOff>13720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5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106447</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07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110478</xdr:rowOff>
    </xdr:from>
    <xdr:to>
      <xdr:col>20</xdr:col>
      <xdr:colOff>38100</xdr:colOff>
      <xdr:row>58</xdr:row>
      <xdr:rowOff>40628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8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57155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5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129004</xdr:rowOff>
    </xdr:from>
    <xdr:to>
      <xdr:col>15</xdr:col>
      <xdr:colOff>101600</xdr:colOff>
      <xdr:row>58</xdr:row>
      <xdr:rowOff>59154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0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75681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7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133138</xdr:rowOff>
    </xdr:from>
    <xdr:to>
      <xdr:col>10</xdr:col>
      <xdr:colOff>165100</xdr:colOff>
      <xdr:row>58</xdr:row>
      <xdr:rowOff>63288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79815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8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150479</xdr:rowOff>
    </xdr:from>
    <xdr:to>
      <xdr:col>6</xdr:col>
      <xdr:colOff>38100</xdr:colOff>
      <xdr:row>58</xdr:row>
      <xdr:rowOff>80629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2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97156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69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65252</xdr:rowOff>
    </xdr:from>
    <xdr:to>
      <xdr:col>24</xdr:col>
      <xdr:colOff>63500</xdr:colOff>
      <xdr:row>78</xdr:row>
      <xdr:rowOff>80341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38352"/>
          <a:ext cx="8382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59785</xdr:rowOff>
    </xdr:from>
    <xdr:to>
      <xdr:col>19</xdr:col>
      <xdr:colOff>177800</xdr:colOff>
      <xdr:row>78</xdr:row>
      <xdr:rowOff>65252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32885"/>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59785</xdr:rowOff>
    </xdr:from>
    <xdr:to>
      <xdr:col>15</xdr:col>
      <xdr:colOff>50800</xdr:colOff>
      <xdr:row>78</xdr:row>
      <xdr:rowOff>90666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32885"/>
          <a:ext cx="889000" cy="3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90666</xdr:rowOff>
    </xdr:from>
    <xdr:to>
      <xdr:col>10</xdr:col>
      <xdr:colOff>114300</xdr:colOff>
      <xdr:row>78</xdr:row>
      <xdr:rowOff>134671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63766"/>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29541</xdr:rowOff>
    </xdr:from>
    <xdr:to>
      <xdr:col>24</xdr:col>
      <xdr:colOff>114300</xdr:colOff>
      <xdr:row>78</xdr:row>
      <xdr:rowOff>131141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120611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2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14452</xdr:rowOff>
    </xdr:from>
    <xdr:to>
      <xdr:col>20</xdr:col>
      <xdr:colOff>38100</xdr:colOff>
      <xdr:row>78</xdr:row>
      <xdr:rowOff>116052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107179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8985</xdr:rowOff>
    </xdr:from>
    <xdr:to>
      <xdr:col>15</xdr:col>
      <xdr:colOff>101600</xdr:colOff>
      <xdr:row>78</xdr:row>
      <xdr:rowOff>110585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101712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39866</xdr:rowOff>
    </xdr:from>
    <xdr:to>
      <xdr:col>10</xdr:col>
      <xdr:colOff>165100</xdr:colOff>
      <xdr:row>78</xdr:row>
      <xdr:rowOff>141466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132593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0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83871</xdr:rowOff>
    </xdr:from>
    <xdr:to>
      <xdr:col>6</xdr:col>
      <xdr:colOff>38100</xdr:colOff>
      <xdr:row>79</xdr:row>
      <xdr:rowOff>14021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5148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4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124490</xdr:rowOff>
    </xdr:from>
    <xdr:to>
      <xdr:col>24</xdr:col>
      <xdr:colOff>63500</xdr:colOff>
      <xdr:row>94</xdr:row>
      <xdr:rowOff>16698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069340"/>
          <a:ext cx="838200" cy="6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120772</xdr:rowOff>
    </xdr:from>
    <xdr:to>
      <xdr:col>19</xdr:col>
      <xdr:colOff>177800</xdr:colOff>
      <xdr:row>93</xdr:row>
      <xdr:rowOff>124490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5894172"/>
          <a:ext cx="889000" cy="17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120772</xdr:rowOff>
    </xdr:from>
    <xdr:to>
      <xdr:col>15</xdr:col>
      <xdr:colOff>50800</xdr:colOff>
      <xdr:row>94</xdr:row>
      <xdr:rowOff>28479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5894172"/>
          <a:ext cx="889000" cy="25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28479</xdr:rowOff>
    </xdr:from>
    <xdr:to>
      <xdr:col>10</xdr:col>
      <xdr:colOff>114300</xdr:colOff>
      <xdr:row>94</xdr:row>
      <xdr:rowOff>49989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144779"/>
          <a:ext cx="889000" cy="2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137348</xdr:rowOff>
    </xdr:from>
    <xdr:to>
      <xdr:col>24</xdr:col>
      <xdr:colOff>114300</xdr:colOff>
      <xdr:row>94</xdr:row>
      <xdr:rowOff>67498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08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160225</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3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73690</xdr:rowOff>
    </xdr:from>
    <xdr:to>
      <xdr:col>20</xdr:col>
      <xdr:colOff>38100</xdr:colOff>
      <xdr:row>94</xdr:row>
      <xdr:rowOff>3840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0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20367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79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69972</xdr:rowOff>
    </xdr:from>
    <xdr:to>
      <xdr:col>15</xdr:col>
      <xdr:colOff>101600</xdr:colOff>
      <xdr:row>93</xdr:row>
      <xdr:rowOff>122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84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16649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61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149129</xdr:rowOff>
    </xdr:from>
    <xdr:to>
      <xdr:col>10</xdr:col>
      <xdr:colOff>165100</xdr:colOff>
      <xdr:row>94</xdr:row>
      <xdr:rowOff>79279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0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95806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86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170639</xdr:rowOff>
    </xdr:from>
    <xdr:to>
      <xdr:col>6</xdr:col>
      <xdr:colOff>38100</xdr:colOff>
      <xdr:row>94</xdr:row>
      <xdr:rowOff>100789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1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117316</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8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101036</xdr:rowOff>
    </xdr:from>
    <xdr:to>
      <xdr:col>55</xdr:col>
      <xdr:colOff>0</xdr:colOff>
      <xdr:row>36</xdr:row>
      <xdr:rowOff>124147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01786"/>
          <a:ext cx="838200" cy="19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124147</xdr:rowOff>
    </xdr:from>
    <xdr:to>
      <xdr:col>50</xdr:col>
      <xdr:colOff>114300</xdr:colOff>
      <xdr:row>36</xdr:row>
      <xdr:rowOff>157790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96347"/>
          <a:ext cx="889000" cy="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133734</xdr:rowOff>
    </xdr:from>
    <xdr:to>
      <xdr:col>45</xdr:col>
      <xdr:colOff>177800</xdr:colOff>
      <xdr:row>36</xdr:row>
      <xdr:rowOff>157790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63034"/>
          <a:ext cx="889000" cy="36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133734</xdr:rowOff>
    </xdr:from>
    <xdr:to>
      <xdr:col>41</xdr:col>
      <xdr:colOff>50800</xdr:colOff>
      <xdr:row>37</xdr:row>
      <xdr:rowOff>116657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63034"/>
          <a:ext cx="889000" cy="49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50236</xdr:rowOff>
    </xdr:from>
    <xdr:to>
      <xdr:col>55</xdr:col>
      <xdr:colOff>50800</xdr:colOff>
      <xdr:row>35</xdr:row>
      <xdr:rowOff>151836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5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73113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0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73347</xdr:rowOff>
    </xdr:from>
    <xdr:to>
      <xdr:col>50</xdr:col>
      <xdr:colOff>165100</xdr:colOff>
      <xdr:row>37</xdr:row>
      <xdr:rowOff>3497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20024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2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106990</xdr:rowOff>
    </xdr:from>
    <xdr:to>
      <xdr:col>46</xdr:col>
      <xdr:colOff>38100</xdr:colOff>
      <xdr:row>37</xdr:row>
      <xdr:rowOff>37140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53667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54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82934</xdr:rowOff>
    </xdr:from>
    <xdr:to>
      <xdr:col>41</xdr:col>
      <xdr:colOff>101600</xdr:colOff>
      <xdr:row>35</xdr:row>
      <xdr:rowOff>13084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29611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8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65857</xdr:rowOff>
    </xdr:from>
    <xdr:to>
      <xdr:col>36</xdr:col>
      <xdr:colOff>165100</xdr:colOff>
      <xdr:row>37</xdr:row>
      <xdr:rowOff>167457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158584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69328</xdr:rowOff>
    </xdr:from>
    <xdr:to>
      <xdr:col>55</xdr:col>
      <xdr:colOff>0</xdr:colOff>
      <xdr:row>57</xdr:row>
      <xdr:rowOff>108996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41978"/>
          <a:ext cx="838200" cy="3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97960</xdr:rowOff>
    </xdr:from>
    <xdr:to>
      <xdr:col>50</xdr:col>
      <xdr:colOff>114300</xdr:colOff>
      <xdr:row>57</xdr:row>
      <xdr:rowOff>108996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70610"/>
          <a:ext cx="889000" cy="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24106</xdr:rowOff>
    </xdr:from>
    <xdr:to>
      <xdr:col>45</xdr:col>
      <xdr:colOff>177800</xdr:colOff>
      <xdr:row>57</xdr:row>
      <xdr:rowOff>97960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796756"/>
          <a:ext cx="889000" cy="7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152728</xdr:rowOff>
    </xdr:from>
    <xdr:to>
      <xdr:col>41</xdr:col>
      <xdr:colOff>50800</xdr:colOff>
      <xdr:row>57</xdr:row>
      <xdr:rowOff>24106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53928"/>
          <a:ext cx="889000" cy="4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18528</xdr:rowOff>
    </xdr:from>
    <xdr:to>
      <xdr:col>55</xdr:col>
      <xdr:colOff>50800</xdr:colOff>
      <xdr:row>57</xdr:row>
      <xdr:rowOff>120128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9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41405</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4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58196</xdr:rowOff>
    </xdr:from>
    <xdr:to>
      <xdr:col>50</xdr:col>
      <xdr:colOff>165100</xdr:colOff>
      <xdr:row>57</xdr:row>
      <xdr:rowOff>159796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3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4873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6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47160</xdr:rowOff>
    </xdr:from>
    <xdr:to>
      <xdr:col>46</xdr:col>
      <xdr:colOff>38100</xdr:colOff>
      <xdr:row>57</xdr:row>
      <xdr:rowOff>148760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139887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1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144756</xdr:rowOff>
    </xdr:from>
    <xdr:to>
      <xdr:col>41</xdr:col>
      <xdr:colOff>101600</xdr:colOff>
      <xdr:row>57</xdr:row>
      <xdr:rowOff>74906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4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91433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2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101928</xdr:rowOff>
    </xdr:from>
    <xdr:to>
      <xdr:col>36</xdr:col>
      <xdr:colOff>165100</xdr:colOff>
      <xdr:row>57</xdr:row>
      <xdr:rowOff>32078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48605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47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122059</xdr:rowOff>
    </xdr:from>
    <xdr:to>
      <xdr:col>55</xdr:col>
      <xdr:colOff>0</xdr:colOff>
      <xdr:row>79</xdr:row>
      <xdr:rowOff>30735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95159"/>
          <a:ext cx="838200" cy="8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26543</xdr:rowOff>
    </xdr:from>
    <xdr:to>
      <xdr:col>50</xdr:col>
      <xdr:colOff>114300</xdr:colOff>
      <xdr:row>78</xdr:row>
      <xdr:rowOff>122059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28193"/>
          <a:ext cx="889000" cy="26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34899</xdr:rowOff>
    </xdr:from>
    <xdr:to>
      <xdr:col>45</xdr:col>
      <xdr:colOff>177800</xdr:colOff>
      <xdr:row>77</xdr:row>
      <xdr:rowOff>26543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893649"/>
          <a:ext cx="889000" cy="3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34899</xdr:rowOff>
    </xdr:from>
    <xdr:to>
      <xdr:col>41</xdr:col>
      <xdr:colOff>50800</xdr:colOff>
      <xdr:row>76</xdr:row>
      <xdr:rowOff>146545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893649"/>
          <a:ext cx="889000" cy="28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151385</xdr:rowOff>
    </xdr:from>
    <xdr:to>
      <xdr:col>55</xdr:col>
      <xdr:colOff>50800</xdr:colOff>
      <xdr:row>79</xdr:row>
      <xdr:rowOff>81535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66312</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71259</xdr:rowOff>
    </xdr:from>
    <xdr:to>
      <xdr:col>50</xdr:col>
      <xdr:colOff>165100</xdr:colOff>
      <xdr:row>79</xdr:row>
      <xdr:rowOff>1409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4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163986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3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147193</xdr:rowOff>
    </xdr:from>
    <xdr:to>
      <xdr:col>46</xdr:col>
      <xdr:colOff>38100</xdr:colOff>
      <xdr:row>77</xdr:row>
      <xdr:rowOff>77343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93870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155549</xdr:rowOff>
    </xdr:from>
    <xdr:to>
      <xdr:col>41</xdr:col>
      <xdr:colOff>101600</xdr:colOff>
      <xdr:row>75</xdr:row>
      <xdr:rowOff>85699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8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102226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6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95745</xdr:rowOff>
    </xdr:from>
    <xdr:to>
      <xdr:col>36</xdr:col>
      <xdr:colOff>165100</xdr:colOff>
      <xdr:row>77</xdr:row>
      <xdr:rowOff>25895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42422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133028</xdr:rowOff>
    </xdr:from>
    <xdr:to>
      <xdr:col>55</xdr:col>
      <xdr:colOff>0</xdr:colOff>
      <xdr:row>97</xdr:row>
      <xdr:rowOff>167813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63678"/>
          <a:ext cx="838200" cy="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167813</xdr:rowOff>
    </xdr:from>
    <xdr:to>
      <xdr:col>50</xdr:col>
      <xdr:colOff>114300</xdr:colOff>
      <xdr:row>98</xdr:row>
      <xdr:rowOff>49684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98463"/>
          <a:ext cx="889000" cy="5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47010</xdr:rowOff>
    </xdr:from>
    <xdr:to>
      <xdr:col>45</xdr:col>
      <xdr:colOff>177800</xdr:colOff>
      <xdr:row>98</xdr:row>
      <xdr:rowOff>49684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49110"/>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156997</xdr:rowOff>
    </xdr:from>
    <xdr:to>
      <xdr:col>41</xdr:col>
      <xdr:colOff>50800</xdr:colOff>
      <xdr:row>98</xdr:row>
      <xdr:rowOff>47010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87647"/>
          <a:ext cx="889000" cy="6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82228</xdr:rowOff>
    </xdr:from>
    <xdr:to>
      <xdr:col>55</xdr:col>
      <xdr:colOff>50800</xdr:colOff>
      <xdr:row>98</xdr:row>
      <xdr:rowOff>12378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105105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6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117013</xdr:rowOff>
    </xdr:from>
    <xdr:to>
      <xdr:col>50</xdr:col>
      <xdr:colOff>165100</xdr:colOff>
      <xdr:row>98</xdr:row>
      <xdr:rowOff>47163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63690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52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170334</xdr:rowOff>
    </xdr:from>
    <xdr:to>
      <xdr:col>46</xdr:col>
      <xdr:colOff>38100</xdr:colOff>
      <xdr:row>98</xdr:row>
      <xdr:rowOff>100484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0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91611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9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167660</xdr:rowOff>
    </xdr:from>
    <xdr:to>
      <xdr:col>41</xdr:col>
      <xdr:colOff>101600</xdr:colOff>
      <xdr:row>98</xdr:row>
      <xdr:rowOff>97810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88937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9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106197</xdr:rowOff>
    </xdr:from>
    <xdr:to>
      <xdr:col>36</xdr:col>
      <xdr:colOff>165100</xdr:colOff>
      <xdr:row>98</xdr:row>
      <xdr:rowOff>36347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3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52874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1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54153</xdr:rowOff>
    </xdr:from>
    <xdr:to>
      <xdr:col>85</xdr:col>
      <xdr:colOff>127000</xdr:colOff>
      <xdr:row>38</xdr:row>
      <xdr:rowOff>76873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69253"/>
          <a:ext cx="838200" cy="2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19939</xdr:rowOff>
    </xdr:from>
    <xdr:to>
      <xdr:col>81</xdr:col>
      <xdr:colOff>50800</xdr:colOff>
      <xdr:row>38</xdr:row>
      <xdr:rowOff>76873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535039"/>
          <a:ext cx="889000" cy="5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10058</xdr:rowOff>
    </xdr:from>
    <xdr:to>
      <xdr:col>76</xdr:col>
      <xdr:colOff>114300</xdr:colOff>
      <xdr:row>38</xdr:row>
      <xdr:rowOff>19939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353708"/>
          <a:ext cx="889000" cy="18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10058</xdr:rowOff>
    </xdr:from>
    <xdr:to>
      <xdr:col>71</xdr:col>
      <xdr:colOff>177800</xdr:colOff>
      <xdr:row>37</xdr:row>
      <xdr:rowOff>118364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353708"/>
          <a:ext cx="889000" cy="10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3353</xdr:rowOff>
    </xdr:from>
    <xdr:to>
      <xdr:col>85</xdr:col>
      <xdr:colOff>177800</xdr:colOff>
      <xdr:row>38</xdr:row>
      <xdr:rowOff>104953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1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26230</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26073</xdr:rowOff>
    </xdr:from>
    <xdr:to>
      <xdr:col>81</xdr:col>
      <xdr:colOff>101600</xdr:colOff>
      <xdr:row>38</xdr:row>
      <xdr:rowOff>127673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144200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140589</xdr:rowOff>
    </xdr:from>
    <xdr:to>
      <xdr:col>76</xdr:col>
      <xdr:colOff>165100</xdr:colOff>
      <xdr:row>38</xdr:row>
      <xdr:rowOff>70739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4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87266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130708</xdr:rowOff>
    </xdr:from>
    <xdr:to>
      <xdr:col>72</xdr:col>
      <xdr:colOff>38100</xdr:colOff>
      <xdr:row>37</xdr:row>
      <xdr:rowOff>60858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3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77385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07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67564</xdr:rowOff>
    </xdr:from>
    <xdr:to>
      <xdr:col>67</xdr:col>
      <xdr:colOff>101600</xdr:colOff>
      <xdr:row>37</xdr:row>
      <xdr:rowOff>169164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14241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1324</xdr:rowOff>
    </xdr:from>
    <xdr:to>
      <xdr:col>85</xdr:col>
      <xdr:colOff>127000</xdr:colOff>
      <xdr:row>78</xdr:row>
      <xdr:rowOff>17458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74424"/>
          <a:ext cx="838200" cy="1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17458</xdr:rowOff>
    </xdr:from>
    <xdr:to>
      <xdr:col>81</xdr:col>
      <xdr:colOff>50800</xdr:colOff>
      <xdr:row>78</xdr:row>
      <xdr:rowOff>22400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90558"/>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21408</xdr:rowOff>
    </xdr:from>
    <xdr:to>
      <xdr:col>76</xdr:col>
      <xdr:colOff>114300</xdr:colOff>
      <xdr:row>78</xdr:row>
      <xdr:rowOff>22400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94508"/>
          <a:ext cx="8890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21408</xdr:rowOff>
    </xdr:from>
    <xdr:to>
      <xdr:col>71</xdr:col>
      <xdr:colOff>177800</xdr:colOff>
      <xdr:row>78</xdr:row>
      <xdr:rowOff>26011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94508"/>
          <a:ext cx="889000" cy="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121974</xdr:rowOff>
    </xdr:from>
    <xdr:to>
      <xdr:col>85</xdr:col>
      <xdr:colOff>177800</xdr:colOff>
      <xdr:row>78</xdr:row>
      <xdr:rowOff>52124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138108</xdr:rowOff>
    </xdr:from>
    <xdr:to>
      <xdr:col>81</xdr:col>
      <xdr:colOff>101600</xdr:colOff>
      <xdr:row>78</xdr:row>
      <xdr:rowOff>68258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3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59385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3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143050</xdr:rowOff>
    </xdr:from>
    <xdr:to>
      <xdr:col>76</xdr:col>
      <xdr:colOff>165100</xdr:colOff>
      <xdr:row>78</xdr:row>
      <xdr:rowOff>73200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64327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3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142058</xdr:rowOff>
    </xdr:from>
    <xdr:to>
      <xdr:col>72</xdr:col>
      <xdr:colOff>38100</xdr:colOff>
      <xdr:row>78</xdr:row>
      <xdr:rowOff>72208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63335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146661</xdr:rowOff>
    </xdr:from>
    <xdr:to>
      <xdr:col>67</xdr:col>
      <xdr:colOff>101600</xdr:colOff>
      <xdr:row>78</xdr:row>
      <xdr:rowOff>76811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67938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4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118433</xdr:rowOff>
    </xdr:from>
    <xdr:to>
      <xdr:col>85</xdr:col>
      <xdr:colOff>127000</xdr:colOff>
      <xdr:row>98</xdr:row>
      <xdr:rowOff>30457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49083"/>
          <a:ext cx="838200" cy="8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30457</xdr:rowOff>
    </xdr:from>
    <xdr:to>
      <xdr:col>81</xdr:col>
      <xdr:colOff>50800</xdr:colOff>
      <xdr:row>98</xdr:row>
      <xdr:rowOff>68134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32557"/>
          <a:ext cx="889000" cy="3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68134</xdr:rowOff>
    </xdr:from>
    <xdr:to>
      <xdr:col>76</xdr:col>
      <xdr:colOff>114300</xdr:colOff>
      <xdr:row>98</xdr:row>
      <xdr:rowOff>101457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70234"/>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101457</xdr:rowOff>
    </xdr:from>
    <xdr:to>
      <xdr:col>71</xdr:col>
      <xdr:colOff>177800</xdr:colOff>
      <xdr:row>98</xdr:row>
      <xdr:rowOff>106933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03557"/>
          <a:ext cx="889000" cy="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67633</xdr:rowOff>
    </xdr:from>
    <xdr:to>
      <xdr:col>85</xdr:col>
      <xdr:colOff>177800</xdr:colOff>
      <xdr:row>97</xdr:row>
      <xdr:rowOff>169233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9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90510</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4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151107</xdr:rowOff>
    </xdr:from>
    <xdr:to>
      <xdr:col>81</xdr:col>
      <xdr:colOff>101600</xdr:colOff>
      <xdr:row>98</xdr:row>
      <xdr:rowOff>81257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8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97784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17334</xdr:rowOff>
    </xdr:from>
    <xdr:to>
      <xdr:col>76</xdr:col>
      <xdr:colOff>165100</xdr:colOff>
      <xdr:row>98</xdr:row>
      <xdr:rowOff>118934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1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110061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50657</xdr:rowOff>
    </xdr:from>
    <xdr:to>
      <xdr:col>72</xdr:col>
      <xdr:colOff>38100</xdr:colOff>
      <xdr:row>98</xdr:row>
      <xdr:rowOff>152257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143384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56133</xdr:rowOff>
    </xdr:from>
    <xdr:to>
      <xdr:col>67</xdr:col>
      <xdr:colOff>101600</xdr:colOff>
      <xdr:row>98</xdr:row>
      <xdr:rowOff>157733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148860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57823</xdr:rowOff>
    </xdr:from>
    <xdr:to>
      <xdr:col>116</xdr:col>
      <xdr:colOff>63500</xdr:colOff>
      <xdr:row>38</xdr:row>
      <xdr:rowOff>107486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72923"/>
          <a:ext cx="838200" cy="4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57823</xdr:rowOff>
    </xdr:from>
    <xdr:to>
      <xdr:col>111</xdr:col>
      <xdr:colOff>177800</xdr:colOff>
      <xdr:row>38</xdr:row>
      <xdr:rowOff>150025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572923"/>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150025</xdr:rowOff>
    </xdr:from>
    <xdr:to>
      <xdr:col>107</xdr:col>
      <xdr:colOff>50800</xdr:colOff>
      <xdr:row>39</xdr:row>
      <xdr:rowOff>32772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65125"/>
          <a:ext cx="889000" cy="5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32772</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719322"/>
          <a:ext cx="8890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56686</xdr:rowOff>
    </xdr:from>
    <xdr:to>
      <xdr:col>116</xdr:col>
      <xdr:colOff>114300</xdr:colOff>
      <xdr:row>38</xdr:row>
      <xdr:rowOff>158286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16063</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5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7023</xdr:rowOff>
    </xdr:from>
    <xdr:to>
      <xdr:col>112</xdr:col>
      <xdr:colOff>38100</xdr:colOff>
      <xdr:row>38</xdr:row>
      <xdr:rowOff>108623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125150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9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99225</xdr:rowOff>
    </xdr:from>
    <xdr:to>
      <xdr:col>107</xdr:col>
      <xdr:colOff>101600</xdr:colOff>
      <xdr:row>39</xdr:row>
      <xdr:rowOff>29375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20502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70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153422</xdr:rowOff>
    </xdr:from>
    <xdr:to>
      <xdr:col>102</xdr:col>
      <xdr:colOff>165100</xdr:colOff>
      <xdr:row>39</xdr:row>
      <xdr:rowOff>83572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74699</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761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96151</xdr:rowOff>
    </xdr:from>
    <xdr:to>
      <xdr:col>116</xdr:col>
      <xdr:colOff>63500</xdr:colOff>
      <xdr:row>55</xdr:row>
      <xdr:rowOff>107353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8668651"/>
          <a:ext cx="838200" cy="86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96151</xdr:rowOff>
    </xdr:from>
    <xdr:to>
      <xdr:col>111</xdr:col>
      <xdr:colOff>177800</xdr:colOff>
      <xdr:row>57</xdr:row>
      <xdr:rowOff>148501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8668651"/>
          <a:ext cx="889000" cy="12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143472</xdr:rowOff>
    </xdr:from>
    <xdr:to>
      <xdr:col>107</xdr:col>
      <xdr:colOff>50800</xdr:colOff>
      <xdr:row>57</xdr:row>
      <xdr:rowOff>148501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991612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143472</xdr:rowOff>
    </xdr:from>
    <xdr:to>
      <xdr:col>102</xdr:col>
      <xdr:colOff>114300</xdr:colOff>
      <xdr:row>57</xdr:row>
      <xdr:rowOff>155199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9916122"/>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56553</xdr:rowOff>
    </xdr:from>
    <xdr:to>
      <xdr:col>116</xdr:col>
      <xdr:colOff>114300</xdr:colOff>
      <xdr:row>55</xdr:row>
      <xdr:rowOff>158153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48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79430</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33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45351</xdr:rowOff>
    </xdr:from>
    <xdr:to>
      <xdr:col>112</xdr:col>
      <xdr:colOff>38100</xdr:colOff>
      <xdr:row>50</xdr:row>
      <xdr:rowOff>146951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861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163478</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56111" y="83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97701</xdr:rowOff>
    </xdr:from>
    <xdr:to>
      <xdr:col>107</xdr:col>
      <xdr:colOff>101600</xdr:colOff>
      <xdr:row>58</xdr:row>
      <xdr:rowOff>27851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8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44378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92672</xdr:rowOff>
    </xdr:from>
    <xdr:to>
      <xdr:col>102</xdr:col>
      <xdr:colOff>165100</xdr:colOff>
      <xdr:row>58</xdr:row>
      <xdr:rowOff>22822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8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39349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4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104399</xdr:rowOff>
    </xdr:from>
    <xdr:to>
      <xdr:col>98</xdr:col>
      <xdr:colOff>38100</xdr:colOff>
      <xdr:row>58</xdr:row>
      <xdr:rowOff>34549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87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51076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5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105690</xdr:rowOff>
    </xdr:from>
    <xdr:to>
      <xdr:col>116</xdr:col>
      <xdr:colOff>63500</xdr:colOff>
      <xdr:row>75</xdr:row>
      <xdr:rowOff>150761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64440"/>
          <a:ext cx="838200" cy="4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145897</xdr:rowOff>
    </xdr:from>
    <xdr:to>
      <xdr:col>111</xdr:col>
      <xdr:colOff>177800</xdr:colOff>
      <xdr:row>75</xdr:row>
      <xdr:rowOff>150761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004647"/>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145897</xdr:rowOff>
    </xdr:from>
    <xdr:to>
      <xdr:col>107</xdr:col>
      <xdr:colOff>50800</xdr:colOff>
      <xdr:row>76</xdr:row>
      <xdr:rowOff>2502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04647"/>
          <a:ext cx="889000" cy="2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2502</xdr:rowOff>
    </xdr:from>
    <xdr:to>
      <xdr:col>102</xdr:col>
      <xdr:colOff>114300</xdr:colOff>
      <xdr:row>76</xdr:row>
      <xdr:rowOff>15418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32702"/>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54890</xdr:rowOff>
    </xdr:from>
    <xdr:to>
      <xdr:col>116</xdr:col>
      <xdr:colOff>114300</xdr:colOff>
      <xdr:row>75</xdr:row>
      <xdr:rowOff>156490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77767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76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99961</xdr:rowOff>
    </xdr:from>
    <xdr:to>
      <xdr:col>112</xdr:col>
      <xdr:colOff>38100</xdr:colOff>
      <xdr:row>76</xdr:row>
      <xdr:rowOff>30111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46638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95097</xdr:rowOff>
    </xdr:from>
    <xdr:to>
      <xdr:col>107</xdr:col>
      <xdr:colOff>101600</xdr:colOff>
      <xdr:row>76</xdr:row>
      <xdr:rowOff>25248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538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41774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123152</xdr:rowOff>
    </xdr:from>
    <xdr:to>
      <xdr:col>102</xdr:col>
      <xdr:colOff>165100</xdr:colOff>
      <xdr:row>76</xdr:row>
      <xdr:rowOff>53302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69829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5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136068</xdr:rowOff>
    </xdr:from>
    <xdr:to>
      <xdr:col>98</xdr:col>
      <xdr:colOff>38100</xdr:colOff>
      <xdr:row>76</xdr:row>
      <xdr:rowOff>66218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82745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131,666</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高い水準にある。これは、他類似団体において広域化（一部事務組合、広域連合）が進んでいる消防本部が、本市においては単独で組織しているため、職員数が他団体よりも多くなっていることが一因と考えられ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a:t>
          </a:r>
          <a:r>
            <a:rPr kumimoji="1" lang="en-US" altLang="ja-JP" sz="1300">
              <a:latin typeface="ＭＳ Ｐゴシック" panose="020B0600070205080204" pitchFamily="50" charset="-128"/>
              <a:ea typeface="ＭＳ Ｐゴシック" panose="020B0600070205080204" pitchFamily="50" charset="-128"/>
            </a:rPr>
            <a:t>105,784</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要因としては、公営住宅整備事業や消防団活動拠点施設建設事業、串間市消防庁舎整備事業によるものである。また、今後は、老朽化に伴う各公共施設の維持改修経費が増となることが予想されるため、公共施設等総合管理計画や公共施設等個別施設計画に基づき、施設の集約化・複合化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補助費については、前年度と比較して大きく増となっているが、これはがんばっどふるさと応援基金推進事業の謝礼や低所得世帯支援金給付事業（追加交付分）、病院事業への繰出金の増によるものである。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貸付金が大幅減となっているのは、林業振興対策資金貸付金の皆減及び病院事業会計貸付金の大幅減によるものである。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a:t>
          </a:r>
          <a:r>
            <a:rPr kumimoji="1" lang="en-US" altLang="ja-JP" sz="1300">
              <a:latin typeface="ＭＳ Ｐゴシック" panose="020B0600070205080204" pitchFamily="50" charset="-128"/>
              <a:ea typeface="ＭＳ Ｐゴシック" panose="020B0600070205080204" pitchFamily="50" charset="-128"/>
            </a:rPr>
            <a:t>166,142</a:t>
          </a:r>
          <a:r>
            <a:rPr kumimoji="1" lang="ja-JP" altLang="en-US" sz="1300">
              <a:latin typeface="ＭＳ Ｐゴシック" panose="020B0600070205080204" pitchFamily="50" charset="-128"/>
              <a:ea typeface="ＭＳ Ｐゴシック" panose="020B0600070205080204" pitchFamily="50" charset="-128"/>
            </a:rPr>
            <a:t>円となっており、減少の主な要因は、国の制度に基づくものである。また、類似団体平均を大きく上回っているが、要因としては、障害福祉サービスや教育保育措置費に関する経費であるが、今後も社会保障経費は高い水準とな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16,517
16,391
294.92
16,619,753
16,104,228
449,180
6,870,261
11,616,649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133604</xdr:rowOff>
    </xdr:from>
    <xdr:to>
      <xdr:col>24</xdr:col>
      <xdr:colOff>63500</xdr:colOff>
      <xdr:row>32</xdr:row>
      <xdr:rowOff>31305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48554"/>
          <a:ext cx="8382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133604</xdr:rowOff>
    </xdr:from>
    <xdr:to>
      <xdr:col>19</xdr:col>
      <xdr:colOff>177800</xdr:colOff>
      <xdr:row>32</xdr:row>
      <xdr:rowOff>90551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48554"/>
          <a:ext cx="8890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90551</xdr:rowOff>
    </xdr:from>
    <xdr:to>
      <xdr:col>15</xdr:col>
      <xdr:colOff>50800</xdr:colOff>
      <xdr:row>32</xdr:row>
      <xdr:rowOff>126174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76951"/>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91884</xdr:rowOff>
    </xdr:from>
    <xdr:to>
      <xdr:col>10</xdr:col>
      <xdr:colOff>114300</xdr:colOff>
      <xdr:row>32</xdr:row>
      <xdr:rowOff>126174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0683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151955</xdr:rowOff>
    </xdr:from>
    <xdr:to>
      <xdr:col>24</xdr:col>
      <xdr:colOff>114300</xdr:colOff>
      <xdr:row>32</xdr:row>
      <xdr:rowOff>82105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6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3382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1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82804</xdr:rowOff>
    </xdr:from>
    <xdr:to>
      <xdr:col>20</xdr:col>
      <xdr:colOff>38100</xdr:colOff>
      <xdr:row>32</xdr:row>
      <xdr:rowOff>12954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29481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7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39751</xdr:rowOff>
    </xdr:from>
    <xdr:to>
      <xdr:col>15</xdr:col>
      <xdr:colOff>101600</xdr:colOff>
      <xdr:row>32</xdr:row>
      <xdr:rowOff>141351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157878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0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75374</xdr:rowOff>
    </xdr:from>
    <xdr:to>
      <xdr:col>10</xdr:col>
      <xdr:colOff>165100</xdr:colOff>
      <xdr:row>33</xdr:row>
      <xdr:rowOff>5524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6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22051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3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41084</xdr:rowOff>
    </xdr:from>
    <xdr:to>
      <xdr:col>6</xdr:col>
      <xdr:colOff>38100</xdr:colOff>
      <xdr:row>31</xdr:row>
      <xdr:rowOff>142684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5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159211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3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102357</xdr:rowOff>
    </xdr:from>
    <xdr:to>
      <xdr:col>24</xdr:col>
      <xdr:colOff>63500</xdr:colOff>
      <xdr:row>58</xdr:row>
      <xdr:rowOff>12400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75007"/>
          <a:ext cx="838200" cy="8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12400</xdr:rowOff>
    </xdr:from>
    <xdr:to>
      <xdr:col>19</xdr:col>
      <xdr:colOff>177800</xdr:colOff>
      <xdr:row>58</xdr:row>
      <xdr:rowOff>63548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56500"/>
          <a:ext cx="889000" cy="5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138297</xdr:rowOff>
    </xdr:from>
    <xdr:to>
      <xdr:col>15</xdr:col>
      <xdr:colOff>50800</xdr:colOff>
      <xdr:row>58</xdr:row>
      <xdr:rowOff>63548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10947"/>
          <a:ext cx="889000" cy="9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138297</xdr:rowOff>
    </xdr:from>
    <xdr:to>
      <xdr:col>10</xdr:col>
      <xdr:colOff>114300</xdr:colOff>
      <xdr:row>58</xdr:row>
      <xdr:rowOff>109149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0947"/>
          <a:ext cx="889000" cy="14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51557</xdr:rowOff>
    </xdr:from>
    <xdr:to>
      <xdr:col>24</xdr:col>
      <xdr:colOff>114300</xdr:colOff>
      <xdr:row>57</xdr:row>
      <xdr:rowOff>153157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2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74434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7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133050</xdr:rowOff>
    </xdr:from>
    <xdr:to>
      <xdr:col>20</xdr:col>
      <xdr:colOff>38100</xdr:colOff>
      <xdr:row>58</xdr:row>
      <xdr:rowOff>63200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79727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8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12748</xdr:rowOff>
    </xdr:from>
    <xdr:to>
      <xdr:col>15</xdr:col>
      <xdr:colOff>101600</xdr:colOff>
      <xdr:row>58</xdr:row>
      <xdr:rowOff>114348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105475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4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87497</xdr:rowOff>
    </xdr:from>
    <xdr:to>
      <xdr:col>10</xdr:col>
      <xdr:colOff>165100</xdr:colOff>
      <xdr:row>58</xdr:row>
      <xdr:rowOff>17647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8774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5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58349</xdr:rowOff>
    </xdr:from>
    <xdr:to>
      <xdr:col>6</xdr:col>
      <xdr:colOff>38100</xdr:colOff>
      <xdr:row>58</xdr:row>
      <xdr:rowOff>159949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151076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75509</xdr:rowOff>
    </xdr:from>
    <xdr:to>
      <xdr:col>24</xdr:col>
      <xdr:colOff>63500</xdr:colOff>
      <xdr:row>74</xdr:row>
      <xdr:rowOff>9421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91359"/>
          <a:ext cx="838200" cy="10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61313</xdr:rowOff>
    </xdr:from>
    <xdr:to>
      <xdr:col>19</xdr:col>
      <xdr:colOff>177800</xdr:colOff>
      <xdr:row>74</xdr:row>
      <xdr:rowOff>9421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577163"/>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61313</xdr:rowOff>
    </xdr:from>
    <xdr:to>
      <xdr:col>15</xdr:col>
      <xdr:colOff>50800</xdr:colOff>
      <xdr:row>74</xdr:row>
      <xdr:rowOff>90098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577163"/>
          <a:ext cx="889000" cy="20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75372</xdr:rowOff>
    </xdr:from>
    <xdr:to>
      <xdr:col>10</xdr:col>
      <xdr:colOff>114300</xdr:colOff>
      <xdr:row>74</xdr:row>
      <xdr:rowOff>90098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762672"/>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24709</xdr:rowOff>
    </xdr:from>
    <xdr:to>
      <xdr:col>24</xdr:col>
      <xdr:colOff>114300</xdr:colOff>
      <xdr:row>73</xdr:row>
      <xdr:rowOff>126309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4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47586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9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130071</xdr:rowOff>
    </xdr:from>
    <xdr:to>
      <xdr:col>20</xdr:col>
      <xdr:colOff>38100</xdr:colOff>
      <xdr:row>74</xdr:row>
      <xdr:rowOff>60221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4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76748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2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10513</xdr:rowOff>
    </xdr:from>
    <xdr:to>
      <xdr:col>15</xdr:col>
      <xdr:colOff>101600</xdr:colOff>
      <xdr:row>73</xdr:row>
      <xdr:rowOff>112113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128640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30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39298</xdr:rowOff>
    </xdr:from>
    <xdr:to>
      <xdr:col>10</xdr:col>
      <xdr:colOff>165100</xdr:colOff>
      <xdr:row>74</xdr:row>
      <xdr:rowOff>140898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72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157425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0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24572</xdr:rowOff>
    </xdr:from>
    <xdr:to>
      <xdr:col>6</xdr:col>
      <xdr:colOff>38100</xdr:colOff>
      <xdr:row>74</xdr:row>
      <xdr:rowOff>126172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7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142699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48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45303</xdr:rowOff>
    </xdr:from>
    <xdr:to>
      <xdr:col>24</xdr:col>
      <xdr:colOff>63500</xdr:colOff>
      <xdr:row>96</xdr:row>
      <xdr:rowOff>6166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333053"/>
          <a:ext cx="838200" cy="13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45303</xdr:rowOff>
    </xdr:from>
    <xdr:to>
      <xdr:col>19</xdr:col>
      <xdr:colOff>177800</xdr:colOff>
      <xdr:row>96</xdr:row>
      <xdr:rowOff>143413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333053"/>
          <a:ext cx="889000" cy="2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143413</xdr:rowOff>
    </xdr:from>
    <xdr:to>
      <xdr:col>15</xdr:col>
      <xdr:colOff>50800</xdr:colOff>
      <xdr:row>97</xdr:row>
      <xdr:rowOff>17092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02613"/>
          <a:ext cx="889000" cy="4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164850</xdr:rowOff>
    </xdr:from>
    <xdr:to>
      <xdr:col>10</xdr:col>
      <xdr:colOff>114300</xdr:colOff>
      <xdr:row>97</xdr:row>
      <xdr:rowOff>17092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24050"/>
          <a:ext cx="889000" cy="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126816</xdr:rowOff>
    </xdr:from>
    <xdr:to>
      <xdr:col>24</xdr:col>
      <xdr:colOff>114300</xdr:colOff>
      <xdr:row>96</xdr:row>
      <xdr:rowOff>56966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149693</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26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165953</xdr:rowOff>
    </xdr:from>
    <xdr:to>
      <xdr:col>20</xdr:col>
      <xdr:colOff>38100</xdr:colOff>
      <xdr:row>95</xdr:row>
      <xdr:rowOff>96103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28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112630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05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92613</xdr:rowOff>
    </xdr:from>
    <xdr:to>
      <xdr:col>15</xdr:col>
      <xdr:colOff>101600</xdr:colOff>
      <xdr:row>97</xdr:row>
      <xdr:rowOff>22763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5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39290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32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137742</xdr:rowOff>
    </xdr:from>
    <xdr:to>
      <xdr:col>10</xdr:col>
      <xdr:colOff>165100</xdr:colOff>
      <xdr:row>97</xdr:row>
      <xdr:rowOff>67892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9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84419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114050</xdr:rowOff>
    </xdr:from>
    <xdr:to>
      <xdr:col>6</xdr:col>
      <xdr:colOff>38100</xdr:colOff>
      <xdr:row>97</xdr:row>
      <xdr:rowOff>44200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60727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4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4323</xdr:rowOff>
    </xdr:from>
    <xdr:to>
      <xdr:col>55</xdr:col>
      <xdr:colOff>0</xdr:colOff>
      <xdr:row>56</xdr:row>
      <xdr:rowOff>71356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05523"/>
          <a:ext cx="838200" cy="6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4323</xdr:rowOff>
    </xdr:from>
    <xdr:to>
      <xdr:col>50</xdr:col>
      <xdr:colOff>114300</xdr:colOff>
      <xdr:row>56</xdr:row>
      <xdr:rowOff>110874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05523"/>
          <a:ext cx="889000" cy="10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107604</xdr:rowOff>
    </xdr:from>
    <xdr:to>
      <xdr:col>45</xdr:col>
      <xdr:colOff>177800</xdr:colOff>
      <xdr:row>56</xdr:row>
      <xdr:rowOff>110874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537354"/>
          <a:ext cx="889000" cy="17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107604</xdr:rowOff>
    </xdr:from>
    <xdr:to>
      <xdr:col>41</xdr:col>
      <xdr:colOff>50800</xdr:colOff>
      <xdr:row>56</xdr:row>
      <xdr:rowOff>78565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537354"/>
          <a:ext cx="889000" cy="14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20556</xdr:rowOff>
    </xdr:from>
    <xdr:to>
      <xdr:col>55</xdr:col>
      <xdr:colOff>50800</xdr:colOff>
      <xdr:row>56</xdr:row>
      <xdr:rowOff>122156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43433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7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124973</xdr:rowOff>
    </xdr:from>
    <xdr:to>
      <xdr:col>50</xdr:col>
      <xdr:colOff>165100</xdr:colOff>
      <xdr:row>56</xdr:row>
      <xdr:rowOff>55123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71650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2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60074</xdr:rowOff>
    </xdr:from>
    <xdr:to>
      <xdr:col>46</xdr:col>
      <xdr:colOff>38100</xdr:colOff>
      <xdr:row>56</xdr:row>
      <xdr:rowOff>161674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6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6751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56804</xdr:rowOff>
    </xdr:from>
    <xdr:to>
      <xdr:col>41</xdr:col>
      <xdr:colOff>101600</xdr:colOff>
      <xdr:row>55</xdr:row>
      <xdr:rowOff>158404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48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3481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2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27765</xdr:rowOff>
    </xdr:from>
    <xdr:to>
      <xdr:col>36</xdr:col>
      <xdr:colOff>165100</xdr:colOff>
      <xdr:row>56</xdr:row>
      <xdr:rowOff>129365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2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145892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0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11378</xdr:rowOff>
    </xdr:from>
    <xdr:to>
      <xdr:col>55</xdr:col>
      <xdr:colOff>0</xdr:colOff>
      <xdr:row>78</xdr:row>
      <xdr:rowOff>22913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84478"/>
          <a:ext cx="838200" cy="1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134955</xdr:rowOff>
    </xdr:from>
    <xdr:to>
      <xdr:col>50</xdr:col>
      <xdr:colOff>114300</xdr:colOff>
      <xdr:row>78</xdr:row>
      <xdr:rowOff>22913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36605"/>
          <a:ext cx="889000" cy="5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134955</xdr:rowOff>
    </xdr:from>
    <xdr:to>
      <xdr:col>45</xdr:col>
      <xdr:colOff>177800</xdr:colOff>
      <xdr:row>77</xdr:row>
      <xdr:rowOff>170644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36605"/>
          <a:ext cx="889000" cy="3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137678</xdr:rowOff>
    </xdr:from>
    <xdr:to>
      <xdr:col>41</xdr:col>
      <xdr:colOff>50800</xdr:colOff>
      <xdr:row>77</xdr:row>
      <xdr:rowOff>170644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339328"/>
          <a:ext cx="889000" cy="3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132028</xdr:rowOff>
    </xdr:from>
    <xdr:to>
      <xdr:col>55</xdr:col>
      <xdr:colOff>50800</xdr:colOff>
      <xdr:row>78</xdr:row>
      <xdr:rowOff>62178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91405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143563</xdr:rowOff>
    </xdr:from>
    <xdr:to>
      <xdr:col>50</xdr:col>
      <xdr:colOff>165100</xdr:colOff>
      <xdr:row>78</xdr:row>
      <xdr:rowOff>73713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4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64840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3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84155</xdr:rowOff>
    </xdr:from>
    <xdr:to>
      <xdr:col>46</xdr:col>
      <xdr:colOff>38100</xdr:colOff>
      <xdr:row>78</xdr:row>
      <xdr:rowOff>14305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30832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119844</xdr:rowOff>
    </xdr:from>
    <xdr:to>
      <xdr:col>41</xdr:col>
      <xdr:colOff>101600</xdr:colOff>
      <xdr:row>78</xdr:row>
      <xdr:rowOff>49994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41121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86878</xdr:rowOff>
    </xdr:from>
    <xdr:to>
      <xdr:col>36</xdr:col>
      <xdr:colOff>165100</xdr:colOff>
      <xdr:row>78</xdr:row>
      <xdr:rowOff>17028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33555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6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40145</xdr:rowOff>
    </xdr:from>
    <xdr:to>
      <xdr:col>55</xdr:col>
      <xdr:colOff>0</xdr:colOff>
      <xdr:row>96</xdr:row>
      <xdr:rowOff>114790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499345"/>
          <a:ext cx="838200" cy="7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148143</xdr:rowOff>
    </xdr:from>
    <xdr:to>
      <xdr:col>50</xdr:col>
      <xdr:colOff>114300</xdr:colOff>
      <xdr:row>96</xdr:row>
      <xdr:rowOff>114790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435893"/>
          <a:ext cx="889000" cy="13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164488</xdr:rowOff>
    </xdr:from>
    <xdr:to>
      <xdr:col>45</xdr:col>
      <xdr:colOff>177800</xdr:colOff>
      <xdr:row>95</xdr:row>
      <xdr:rowOff>148143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280788"/>
          <a:ext cx="889000" cy="15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164488</xdr:rowOff>
    </xdr:from>
    <xdr:to>
      <xdr:col>41</xdr:col>
      <xdr:colOff>50800</xdr:colOff>
      <xdr:row>95</xdr:row>
      <xdr:rowOff>136500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280788"/>
          <a:ext cx="889000" cy="14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160795</xdr:rowOff>
    </xdr:from>
    <xdr:to>
      <xdr:col>55</xdr:col>
      <xdr:colOff>50800</xdr:colOff>
      <xdr:row>96</xdr:row>
      <xdr:rowOff>90945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12222</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63990</xdr:rowOff>
    </xdr:from>
    <xdr:to>
      <xdr:col>50</xdr:col>
      <xdr:colOff>165100</xdr:colOff>
      <xdr:row>96</xdr:row>
      <xdr:rowOff>165590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156717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97343</xdr:rowOff>
    </xdr:from>
    <xdr:to>
      <xdr:col>46</xdr:col>
      <xdr:colOff>38100</xdr:colOff>
      <xdr:row>96</xdr:row>
      <xdr:rowOff>27493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3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44020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16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113688</xdr:rowOff>
    </xdr:from>
    <xdr:to>
      <xdr:col>41</xdr:col>
      <xdr:colOff>101600</xdr:colOff>
      <xdr:row>95</xdr:row>
      <xdr:rowOff>43838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22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60365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00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3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32377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169784</xdr:rowOff>
    </xdr:from>
    <xdr:to>
      <xdr:col>85</xdr:col>
      <xdr:colOff>127000</xdr:colOff>
      <xdr:row>34</xdr:row>
      <xdr:rowOff>83441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656184"/>
          <a:ext cx="838200" cy="25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83441</xdr:rowOff>
    </xdr:from>
    <xdr:to>
      <xdr:col>81</xdr:col>
      <xdr:colOff>50800</xdr:colOff>
      <xdr:row>35</xdr:row>
      <xdr:rowOff>90368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912741"/>
          <a:ext cx="889000" cy="1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90368</xdr:rowOff>
    </xdr:from>
    <xdr:to>
      <xdr:col>76</xdr:col>
      <xdr:colOff>114300</xdr:colOff>
      <xdr:row>35</xdr:row>
      <xdr:rowOff>133825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091118"/>
          <a:ext cx="889000" cy="4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122235</xdr:rowOff>
    </xdr:from>
    <xdr:to>
      <xdr:col>71</xdr:col>
      <xdr:colOff>177800</xdr:colOff>
      <xdr:row>35</xdr:row>
      <xdr:rowOff>133825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122985"/>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118984</xdr:rowOff>
    </xdr:from>
    <xdr:to>
      <xdr:col>85</xdr:col>
      <xdr:colOff>177800</xdr:colOff>
      <xdr:row>33</xdr:row>
      <xdr:rowOff>49134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60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141861</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4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32641</xdr:rowOff>
    </xdr:from>
    <xdr:to>
      <xdr:col>81</xdr:col>
      <xdr:colOff>101600</xdr:colOff>
      <xdr:row>34</xdr:row>
      <xdr:rowOff>134241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86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150768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63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39568</xdr:rowOff>
    </xdr:from>
    <xdr:to>
      <xdr:col>76</xdr:col>
      <xdr:colOff>165100</xdr:colOff>
      <xdr:row>35</xdr:row>
      <xdr:rowOff>141168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132295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3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83025</xdr:rowOff>
    </xdr:from>
    <xdr:to>
      <xdr:col>72</xdr:col>
      <xdr:colOff>38100</xdr:colOff>
      <xdr:row>36</xdr:row>
      <xdr:rowOff>13175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4302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71435</xdr:rowOff>
    </xdr:from>
    <xdr:to>
      <xdr:col>67</xdr:col>
      <xdr:colOff>101600</xdr:colOff>
      <xdr:row>36</xdr:row>
      <xdr:rowOff>1585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7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164162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6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39404</xdr:rowOff>
    </xdr:from>
    <xdr:to>
      <xdr:col>85</xdr:col>
      <xdr:colOff>127000</xdr:colOff>
      <xdr:row>57</xdr:row>
      <xdr:rowOff>48416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12054"/>
          <a:ext cx="8382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48416</xdr:rowOff>
    </xdr:from>
    <xdr:to>
      <xdr:col>81</xdr:col>
      <xdr:colOff>50800</xdr:colOff>
      <xdr:row>57</xdr:row>
      <xdr:rowOff>74243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21066"/>
          <a:ext cx="889000" cy="2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38974</xdr:rowOff>
    </xdr:from>
    <xdr:to>
      <xdr:col>76</xdr:col>
      <xdr:colOff>114300</xdr:colOff>
      <xdr:row>57</xdr:row>
      <xdr:rowOff>74243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11624"/>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38974</xdr:rowOff>
    </xdr:from>
    <xdr:to>
      <xdr:col>71</xdr:col>
      <xdr:colOff>177800</xdr:colOff>
      <xdr:row>57</xdr:row>
      <xdr:rowOff>92220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11624"/>
          <a:ext cx="889000" cy="5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160054</xdr:rowOff>
    </xdr:from>
    <xdr:to>
      <xdr:col>85</xdr:col>
      <xdr:colOff>177800</xdr:colOff>
      <xdr:row>57</xdr:row>
      <xdr:rowOff>90204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138481</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3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169066</xdr:rowOff>
    </xdr:from>
    <xdr:to>
      <xdr:col>81</xdr:col>
      <xdr:colOff>101600</xdr:colOff>
      <xdr:row>57</xdr:row>
      <xdr:rowOff>99216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7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90343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6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23443</xdr:rowOff>
    </xdr:from>
    <xdr:to>
      <xdr:col>76</xdr:col>
      <xdr:colOff>165100</xdr:colOff>
      <xdr:row>57</xdr:row>
      <xdr:rowOff>125043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116170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8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159624</xdr:rowOff>
    </xdr:from>
    <xdr:to>
      <xdr:col>72</xdr:col>
      <xdr:colOff>38100</xdr:colOff>
      <xdr:row>57</xdr:row>
      <xdr:rowOff>89774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80901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5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41420</xdr:rowOff>
    </xdr:from>
    <xdr:to>
      <xdr:col>67</xdr:col>
      <xdr:colOff>101600</xdr:colOff>
      <xdr:row>57</xdr:row>
      <xdr:rowOff>143020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134147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54153</xdr:rowOff>
    </xdr:from>
    <xdr:to>
      <xdr:col>85</xdr:col>
      <xdr:colOff>127000</xdr:colOff>
      <xdr:row>78</xdr:row>
      <xdr:rowOff>76873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427253"/>
          <a:ext cx="838200" cy="2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19938</xdr:rowOff>
    </xdr:from>
    <xdr:to>
      <xdr:col>81</xdr:col>
      <xdr:colOff>50800</xdr:colOff>
      <xdr:row>78</xdr:row>
      <xdr:rowOff>76873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393038"/>
          <a:ext cx="889000" cy="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10058</xdr:rowOff>
    </xdr:from>
    <xdr:to>
      <xdr:col>76</xdr:col>
      <xdr:colOff>114300</xdr:colOff>
      <xdr:row>78</xdr:row>
      <xdr:rowOff>19938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211708"/>
          <a:ext cx="889000" cy="18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10058</xdr:rowOff>
    </xdr:from>
    <xdr:to>
      <xdr:col>71</xdr:col>
      <xdr:colOff>177800</xdr:colOff>
      <xdr:row>77</xdr:row>
      <xdr:rowOff>118363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211708"/>
          <a:ext cx="889000" cy="10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3353</xdr:rowOff>
    </xdr:from>
    <xdr:to>
      <xdr:col>85</xdr:col>
      <xdr:colOff>177800</xdr:colOff>
      <xdr:row>78</xdr:row>
      <xdr:rowOff>104953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26230</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26073</xdr:rowOff>
    </xdr:from>
    <xdr:to>
      <xdr:col>81</xdr:col>
      <xdr:colOff>101600</xdr:colOff>
      <xdr:row>78</xdr:row>
      <xdr:rowOff>127673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39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144200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1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140588</xdr:rowOff>
    </xdr:from>
    <xdr:to>
      <xdr:col>76</xdr:col>
      <xdr:colOff>165100</xdr:colOff>
      <xdr:row>78</xdr:row>
      <xdr:rowOff>70738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34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87265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11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130708</xdr:rowOff>
    </xdr:from>
    <xdr:to>
      <xdr:col>72</xdr:col>
      <xdr:colOff>38100</xdr:colOff>
      <xdr:row>77</xdr:row>
      <xdr:rowOff>60858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16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77385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93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67563</xdr:rowOff>
    </xdr:from>
    <xdr:to>
      <xdr:col>67</xdr:col>
      <xdr:colOff>101600</xdr:colOff>
      <xdr:row>77</xdr:row>
      <xdr:rowOff>169163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2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14240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04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1324</xdr:rowOff>
    </xdr:from>
    <xdr:to>
      <xdr:col>85</xdr:col>
      <xdr:colOff>127000</xdr:colOff>
      <xdr:row>98</xdr:row>
      <xdr:rowOff>17458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803424"/>
          <a:ext cx="838200" cy="1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17458</xdr:rowOff>
    </xdr:from>
    <xdr:to>
      <xdr:col>81</xdr:col>
      <xdr:colOff>50800</xdr:colOff>
      <xdr:row>98</xdr:row>
      <xdr:rowOff>22400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19558"/>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21408</xdr:rowOff>
    </xdr:from>
    <xdr:to>
      <xdr:col>76</xdr:col>
      <xdr:colOff>114300</xdr:colOff>
      <xdr:row>98</xdr:row>
      <xdr:rowOff>22400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823508"/>
          <a:ext cx="8890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21408</xdr:rowOff>
    </xdr:from>
    <xdr:to>
      <xdr:col>71</xdr:col>
      <xdr:colOff>177800</xdr:colOff>
      <xdr:row>98</xdr:row>
      <xdr:rowOff>26011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23508"/>
          <a:ext cx="889000" cy="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121974</xdr:rowOff>
    </xdr:from>
    <xdr:to>
      <xdr:col>85</xdr:col>
      <xdr:colOff>177800</xdr:colOff>
      <xdr:row>98</xdr:row>
      <xdr:rowOff>52124</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138108</xdr:rowOff>
    </xdr:from>
    <xdr:to>
      <xdr:col>81</xdr:col>
      <xdr:colOff>101600</xdr:colOff>
      <xdr:row>98</xdr:row>
      <xdr:rowOff>68258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6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59385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6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143050</xdr:rowOff>
    </xdr:from>
    <xdr:to>
      <xdr:col>76</xdr:col>
      <xdr:colOff>165100</xdr:colOff>
      <xdr:row>98</xdr:row>
      <xdr:rowOff>73200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64327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6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142058</xdr:rowOff>
    </xdr:from>
    <xdr:to>
      <xdr:col>72</xdr:col>
      <xdr:colOff>38100</xdr:colOff>
      <xdr:row>98</xdr:row>
      <xdr:rowOff>72208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63335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146661</xdr:rowOff>
    </xdr:from>
    <xdr:to>
      <xdr:col>67</xdr:col>
      <xdr:colOff>101600</xdr:colOff>
      <xdr:row>98</xdr:row>
      <xdr:rowOff>76811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67938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a:t>
          </a:r>
          <a:r>
            <a:rPr kumimoji="1" lang="en-US" altLang="ja-JP" sz="1300">
              <a:latin typeface="ＭＳ Ｐゴシック" panose="020B0600070205080204" pitchFamily="50" charset="-128"/>
              <a:ea typeface="ＭＳ Ｐゴシック" panose="020B0600070205080204" pitchFamily="50" charset="-128"/>
            </a:rPr>
            <a:t>8,369</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円となっており、依然として類似団体平均と比較して高い水準となっているが、その要因としては、先進地視察等の旅費が考えられる。</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43,684</a:t>
          </a:r>
          <a:r>
            <a:rPr kumimoji="1" lang="ja-JP" altLang="en-US" sz="1300">
              <a:latin typeface="ＭＳ Ｐゴシック" panose="020B0600070205080204" pitchFamily="50" charset="-128"/>
              <a:ea typeface="ＭＳ Ｐゴシック" panose="020B0600070205080204" pitchFamily="50" charset="-128"/>
            </a:rPr>
            <a:t>円となっており、増加傾向であるが、その要因は串間市消防庁舎整備事業によるものである。</a:t>
          </a: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224,404</a:t>
          </a:r>
          <a:r>
            <a:rPr kumimoji="1" lang="ja-JP" altLang="en-US" sz="1300">
              <a:latin typeface="ＭＳ Ｐゴシック" panose="020B0600070205080204" pitchFamily="50" charset="-128"/>
              <a:ea typeface="ＭＳ Ｐゴシック" panose="020B0600070205080204" pitchFamily="50" charset="-128"/>
            </a:rPr>
            <a:t>円となっており、増加傾向であるが、その要因はふるさと納税を推進するための経費が大幅増となったことや、各種基金の積立金が増となったことによる。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財政調整基金については、令和４年度及び令和５年度に行った病院事業会計への貸付の財源としたことから大きく減となっている。</a:t>
          </a:r>
        </a:p>
        <a:p>
          <a:r>
            <a:rPr kumimoji="1" lang="ja-JP" altLang="en-US" sz="1200">
              <a:latin typeface="ＭＳ ゴシック" pitchFamily="49" charset="-128"/>
              <a:ea typeface="ＭＳ ゴシック" pitchFamily="49" charset="-128"/>
            </a:rPr>
            <a:t>　歳入歳出ともに前年度より増となっているが、歳入においては主に寄附金（ふるさと納税）が増となったものの、それに伴う関連経費や、消防団活動拠点施設建設事業、串間市消防庁舎整備事業、低所得世帯支援金給付事業（追加交付分）、病院事業への繰出金の増等により歳出も大きく増となり、実質収支は減となった。また、財政調整基金取り崩し額が積立額を上回ったことにより、実質単年度収支の標準財政規模に占める割合は▲</a:t>
          </a:r>
          <a:r>
            <a:rPr kumimoji="1" lang="en-US" altLang="ja-JP" sz="1200">
              <a:latin typeface="ＭＳ ゴシック" pitchFamily="49" charset="-128"/>
              <a:ea typeface="ＭＳ ゴシック" pitchFamily="49" charset="-128"/>
            </a:rPr>
            <a:t>3.97</a:t>
          </a:r>
          <a:r>
            <a:rPr kumimoji="1" lang="ja-JP" altLang="en-US" sz="1200">
              <a:latin typeface="ＭＳ ゴシック" pitchFamily="49" charset="-128"/>
              <a:ea typeface="ＭＳ ゴシック" pitchFamily="49" charset="-128"/>
            </a:rPr>
            <a:t>ポイントとなっている。</a:t>
          </a:r>
        </a:p>
        <a:p>
          <a:r>
            <a:rPr kumimoji="1" lang="ja-JP" altLang="en-US" sz="1200">
              <a:latin typeface="ＭＳ ゴシック" pitchFamily="49" charset="-128"/>
              <a:ea typeface="ＭＳ ゴシック" pitchFamily="49" charset="-128"/>
            </a:rPr>
            <a:t>　今後も、事務事業の見直し・統廃合など歳出の合理化等行財政改革を推進し、健全な行財政運営に努めていく。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病院事業について、流動資産が</a:t>
          </a:r>
          <a:r>
            <a:rPr kumimoji="1" lang="en-US" altLang="ja-JP" sz="1400">
              <a:latin typeface="ＭＳ ゴシック" pitchFamily="49" charset="-128"/>
              <a:ea typeface="ＭＳ ゴシック" pitchFamily="49" charset="-128"/>
            </a:rPr>
            <a:t>134,132</a:t>
          </a:r>
          <a:r>
            <a:rPr kumimoji="1" lang="ja-JP" altLang="en-US" sz="1400">
              <a:latin typeface="ＭＳ ゴシック" pitchFamily="49" charset="-128"/>
              <a:ea typeface="ＭＳ ゴシック" pitchFamily="49" charset="-128"/>
            </a:rPr>
            <a:t>千円減ったものの、流動負債が</a:t>
          </a:r>
          <a:r>
            <a:rPr kumimoji="1" lang="en-US" altLang="ja-JP" sz="1400">
              <a:latin typeface="ＭＳ ゴシック" pitchFamily="49" charset="-128"/>
              <a:ea typeface="ＭＳ ゴシック" pitchFamily="49" charset="-128"/>
            </a:rPr>
            <a:t>513,059</a:t>
          </a:r>
          <a:r>
            <a:rPr kumimoji="1" lang="ja-JP" altLang="en-US" sz="1400">
              <a:latin typeface="ＭＳ ゴシック" pitchFamily="49" charset="-128"/>
              <a:ea typeface="ＭＳ ゴシック" pitchFamily="49" charset="-128"/>
            </a:rPr>
            <a:t>千円とそれ以上に減り、資金不足が解消した。</a:t>
          </a:r>
        </a:p>
        <a:p>
          <a:r>
            <a:rPr kumimoji="1" lang="ja-JP" altLang="en-US" sz="1400">
              <a:latin typeface="ＭＳ ゴシック" pitchFamily="49" charset="-128"/>
              <a:ea typeface="ＭＳ ゴシック" pitchFamily="49" charset="-128"/>
            </a:rPr>
            <a:t>流動資産はコロナウイルス対策の補助金の減少により未収金が減少したことにより減少した。</a:t>
          </a:r>
        </a:p>
        <a:p>
          <a:r>
            <a:rPr kumimoji="1" lang="ja-JP" altLang="en-US" sz="1400">
              <a:latin typeface="ＭＳ ゴシック" pitchFamily="49" charset="-128"/>
              <a:ea typeface="ＭＳ ゴシック" pitchFamily="49" charset="-128"/>
            </a:rPr>
            <a:t>　流動負債は年度末、年度当初の資金不足解消のために行っていた一時借入を一般会計からの長期借入に変更したため減少した。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実質公債費比率における分子の構造は、元利償還金が占める割合が大きい。</a:t>
          </a:r>
        </a:p>
        <a:p>
          <a:r>
            <a:rPr kumimoji="1" lang="ja-JP" altLang="en-US" sz="1400">
              <a:latin typeface="ＭＳ ゴシック" pitchFamily="49" charset="-128"/>
              <a:ea typeface="ＭＳ ゴシック" pitchFamily="49" charset="-128"/>
            </a:rPr>
            <a:t>　元利償還金については、発行額を償還額以内に抑えてきたことから年々減少してきていたが、近年、複数の大型事業の実施により、償還額以上の発行を行っていたため、今後は償還額が増加することが見込まれる。今後も計画的かつ有利な地方債発行により公債費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公営住宅建設や消防庁舎建設のための発行額が大きかったため増となったものの、ふるさと納税の大幅な伸びによりそれ以上に充当可能基金額が増加したことにより、将来負担比率の分子は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今後も、病院事業会計への貸付の原資とした財政調整基金を病院からの償還で積み戻すなどして積立額を増やしていき、また、地方債残高についても元金償還額以下の発行に努め、残高を減らしていく。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宮崎県串間市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病院事業会計への貸付に活用したことから財政調整基金が減となったが、ふるさと納税寄附金の増によりがんばっどふるさと応援基金が増となったことから全体として増となった。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財政収支見通しでは、人口減少による市税の減、社会保障費の増、大型事業等の増により、基金残高の減少が予想されるが、新たな公共施設建設に要する経費に対応できるよう、適正な基金確保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がんばっどふるさと応援基金：ふるさと納税寄附金を原資とし、魅力あるまちづくりに関する事業の財源とする。</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公共施設等整備資金積立基金：公共施設等の整備を行う。　</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退職手当基金：職員の退職手当に充てる。</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地域福祉事業基金：高齢者保健福祉の増進。</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人材育成基金：市民の人材育成事業の推進。</a:t>
          </a: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がんばっどふるさと応援基金：ふるさと納税寄附金額の増により、前年度比で</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292</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公共施設等整備資金積立金：運用基金利子や執行残分の積立により、前年度比で</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百万円の増となった。　</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退職手当基金：定年引上げによる２年に１回の退職に備えて積み立てを行い、</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地域福祉事業基金：関連事業への充当で</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人材育成基金：</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万円を取り崩したものの、同額を積み立てたため増減なしとなった。</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がんばっどふるさと応援基金：ふるさと納税の獲得に努め、残高を維持する。</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公共施設等整備資金積立基金：公共施設等総合管理計画及び公共施設等個別施設計画に基づく施設統廃合等の工事や維持補修費が増加する見込みであるが、今後、本庁舎改修経費等も控えているため、経費削減に努め、取崩しを必要最少限とする。</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退職手当基金：令和５年度より定年引上げが段階的に行われることから、計画的な積立てを行う。</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地域福祉事業基金：高齢者保健福祉に係る経費の増加により残高が減っていく見込み。</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人材育成基金：ほぼ横ばいとなる見込み。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病院事業会計への貸付を行うために取崩しを行ったことから、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％程度となるように他の特定目的基金をできるだけ活用していくこととしているが、地方債残高も増加していく傾向にあるため、さらなる経常経費の削減に努める。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預金利子、基金運用益及び普通交付税追加交付（臨時財政対策債償還基金費分）の積立により増となった。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毎年度の財政状況を勘案しながら、積立て及び取崩しを実施する。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16619753</v>
      </c>
      <c r="BO4" s="436"/>
      <c r="BP4" s="436"/>
      <c r="BQ4" s="436"/>
      <c r="BR4" s="436"/>
      <c r="BS4" s="436"/>
      <c r="BT4" s="436"/>
      <c r="BU4" s="437"/>
      <c r="BV4" s="435">
        <v>15800239</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6.5</v>
      </c>
      <c r="CU4" s="576"/>
      <c r="CV4" s="576"/>
      <c r="CW4" s="576"/>
      <c r="CX4" s="576"/>
      <c r="CY4" s="576"/>
      <c r="CZ4" s="576"/>
      <c r="DA4" s="577"/>
      <c r="DB4" s="575">
        <v>9.3000000000000007</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16104228</v>
      </c>
      <c r="BO5" s="407"/>
      <c r="BP5" s="407"/>
      <c r="BQ5" s="407"/>
      <c r="BR5" s="407"/>
      <c r="BS5" s="407"/>
      <c r="BT5" s="407"/>
      <c r="BU5" s="408"/>
      <c r="BV5" s="406">
        <v>15147200</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92.8</v>
      </c>
      <c r="CU5" s="404"/>
      <c r="CV5" s="404"/>
      <c r="CW5" s="404"/>
      <c r="CX5" s="404"/>
      <c r="CY5" s="404"/>
      <c r="CZ5" s="404"/>
      <c r="DA5" s="405"/>
      <c r="DB5" s="403">
        <v>91.9</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515525</v>
      </c>
      <c r="BO6" s="407"/>
      <c r="BP6" s="407"/>
      <c r="BQ6" s="407"/>
      <c r="BR6" s="407"/>
      <c r="BS6" s="407"/>
      <c r="BT6" s="407"/>
      <c r="BU6" s="408"/>
      <c r="BV6" s="406">
        <v>653039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93.2</v>
      </c>
      <c r="CU6" s="550"/>
      <c r="CV6" s="550"/>
      <c r="CW6" s="550"/>
      <c r="CX6" s="550"/>
      <c r="CY6" s="550"/>
      <c r="CZ6" s="550"/>
      <c r="DA6" s="551"/>
      <c r="DB6" s="549">
        <v>92.8</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66345</v>
      </c>
      <c r="BO7" s="407"/>
      <c r="BP7" s="407"/>
      <c r="BQ7" s="407"/>
      <c r="BR7" s="407"/>
      <c r="BS7" s="407"/>
      <c r="BT7" s="407"/>
      <c r="BU7" s="408"/>
      <c r="BV7" s="406">
        <v>21262</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6870261</v>
      </c>
      <c r="CU7" s="407"/>
      <c r="CV7" s="407"/>
      <c r="CW7" s="407"/>
      <c r="CX7" s="407"/>
      <c r="CY7" s="407"/>
      <c r="CZ7" s="407"/>
      <c r="DA7" s="408"/>
      <c r="DB7" s="406">
        <v>6829772</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449180</v>
      </c>
      <c r="BO8" s="407"/>
      <c r="BP8" s="407"/>
      <c r="BQ8" s="407"/>
      <c r="BR8" s="407"/>
      <c r="BS8" s="407"/>
      <c r="BT8" s="407"/>
      <c r="BU8" s="408"/>
      <c r="BV8" s="406">
        <v>631777</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0.31</v>
      </c>
      <c r="CU8" s="510"/>
      <c r="CV8" s="510"/>
      <c r="CW8" s="510"/>
      <c r="CX8" s="510"/>
      <c r="CY8" s="510"/>
      <c r="CZ8" s="510"/>
      <c r="DA8" s="511"/>
      <c r="DB8" s="509">
        <v>0.31</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16822</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-182597</v>
      </c>
      <c r="BO9" s="407"/>
      <c r="BP9" s="407"/>
      <c r="BQ9" s="407"/>
      <c r="BR9" s="407"/>
      <c r="BS9" s="407"/>
      <c r="BT9" s="407"/>
      <c r="BU9" s="408"/>
      <c r="BV9" s="406">
        <v>91605</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10.199999999999999</v>
      </c>
      <c r="CU9" s="404"/>
      <c r="CV9" s="404"/>
      <c r="CW9" s="404"/>
      <c r="CX9" s="404"/>
      <c r="CY9" s="404"/>
      <c r="CZ9" s="404"/>
      <c r="DA9" s="405"/>
      <c r="DB9" s="403">
        <v>9.1</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18779</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426301</v>
      </c>
      <c r="BO10" s="407"/>
      <c r="BP10" s="407"/>
      <c r="BQ10" s="407"/>
      <c r="BR10" s="407"/>
      <c r="BS10" s="407"/>
      <c r="BT10" s="407"/>
      <c r="BU10" s="408"/>
      <c r="BV10" s="406">
        <v>300000</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16517</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114</v>
      </c>
      <c r="AV12" s="465"/>
      <c r="AW12" s="465"/>
      <c r="AX12" s="465"/>
      <c r="AY12" s="420" t="s">
        <v>128</v>
      </c>
      <c r="AZ12" s="421"/>
      <c r="BA12" s="421"/>
      <c r="BB12" s="421"/>
      <c r="BC12" s="421"/>
      <c r="BD12" s="421"/>
      <c r="BE12" s="421"/>
      <c r="BF12" s="421"/>
      <c r="BG12" s="421"/>
      <c r="BH12" s="421"/>
      <c r="BI12" s="421"/>
      <c r="BJ12" s="421"/>
      <c r="BK12" s="421"/>
      <c r="BL12" s="421"/>
      <c r="BM12" s="422"/>
      <c r="BN12" s="406">
        <v>516707</v>
      </c>
      <c r="BO12" s="407"/>
      <c r="BP12" s="407"/>
      <c r="BQ12" s="407"/>
      <c r="BR12" s="407"/>
      <c r="BS12" s="407"/>
      <c r="BT12" s="407"/>
      <c r="BU12" s="408"/>
      <c r="BV12" s="406">
        <v>1114036</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16391</v>
      </c>
      <c r="S13" s="494"/>
      <c r="T13" s="494"/>
      <c r="U13" s="494"/>
      <c r="V13" s="495"/>
      <c r="W13" s="496" t="s">
        <v>131</v>
      </c>
      <c r="X13" s="392"/>
      <c r="Y13" s="392"/>
      <c r="Z13" s="392"/>
      <c r="AA13" s="392"/>
      <c r="AB13" s="393"/>
      <c r="AC13" s="359">
        <v>1940</v>
      </c>
      <c r="AD13" s="360"/>
      <c r="AE13" s="360"/>
      <c r="AF13" s="360"/>
      <c r="AG13" s="361"/>
      <c r="AH13" s="359">
        <v>2382</v>
      </c>
      <c r="AI13" s="360"/>
      <c r="AJ13" s="360"/>
      <c r="AK13" s="360"/>
      <c r="AL13" s="419"/>
      <c r="AM13" s="463" t="s">
        <v>132</v>
      </c>
      <c r="AN13" s="363"/>
      <c r="AO13" s="363"/>
      <c r="AP13" s="363"/>
      <c r="AQ13" s="363"/>
      <c r="AR13" s="363"/>
      <c r="AS13" s="363"/>
      <c r="AT13" s="364"/>
      <c r="AU13" s="464" t="s">
        <v>90</v>
      </c>
      <c r="AV13" s="465"/>
      <c r="AW13" s="465"/>
      <c r="AX13" s="465"/>
      <c r="AY13" s="420" t="s">
        <v>133</v>
      </c>
      <c r="AZ13" s="421"/>
      <c r="BA13" s="421"/>
      <c r="BB13" s="421"/>
      <c r="BC13" s="421"/>
      <c r="BD13" s="421"/>
      <c r="BE13" s="421"/>
      <c r="BF13" s="421"/>
      <c r="BG13" s="421"/>
      <c r="BH13" s="421"/>
      <c r="BI13" s="421"/>
      <c r="BJ13" s="421"/>
      <c r="BK13" s="421"/>
      <c r="BL13" s="421"/>
      <c r="BM13" s="422"/>
      <c r="BN13" s="406">
        <v>-273003</v>
      </c>
      <c r="BO13" s="407"/>
      <c r="BP13" s="407"/>
      <c r="BQ13" s="407"/>
      <c r="BR13" s="407"/>
      <c r="BS13" s="407"/>
      <c r="BT13" s="407"/>
      <c r="BU13" s="408"/>
      <c r="BV13" s="406">
        <v>-722431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7.4</v>
      </c>
      <c r="CU13" s="404"/>
      <c r="CV13" s="404"/>
      <c r="CW13" s="404"/>
      <c r="CX13" s="404"/>
      <c r="CY13" s="404"/>
      <c r="CZ13" s="404"/>
      <c r="DA13" s="405"/>
      <c r="DB13" s="403">
        <v>7</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16990</v>
      </c>
      <c r="S14" s="494"/>
      <c r="T14" s="494"/>
      <c r="U14" s="494"/>
      <c r="V14" s="495"/>
      <c r="W14" s="497"/>
      <c r="X14" s="395"/>
      <c r="Y14" s="395"/>
      <c r="Z14" s="395"/>
      <c r="AA14" s="395"/>
      <c r="AB14" s="396"/>
      <c r="AC14" s="486">
        <v>25.9</v>
      </c>
      <c r="AD14" s="487"/>
      <c r="AE14" s="487"/>
      <c r="AF14" s="487"/>
      <c r="AG14" s="488"/>
      <c r="AH14" s="486">
        <v>27.1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38.6</v>
      </c>
      <c r="CU14" s="504"/>
      <c r="CV14" s="504"/>
      <c r="CW14" s="504"/>
      <c r="CX14" s="504"/>
      <c r="CY14" s="504"/>
      <c r="CZ14" s="504"/>
      <c r="DA14" s="505"/>
      <c r="DB14" s="503">
        <v>44.1</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16893</v>
      </c>
      <c r="S15" s="494"/>
      <c r="T15" s="494"/>
      <c r="U15" s="494"/>
      <c r="V15" s="495"/>
      <c r="W15" s="496" t="s">
        <v>137</v>
      </c>
      <c r="X15" s="392"/>
      <c r="Y15" s="392"/>
      <c r="Z15" s="392"/>
      <c r="AA15" s="392"/>
      <c r="AB15" s="393"/>
      <c r="AC15" s="359">
        <v>1154</v>
      </c>
      <c r="AD15" s="360"/>
      <c r="AE15" s="360"/>
      <c r="AF15" s="360"/>
      <c r="AG15" s="361"/>
      <c r="AH15" s="359">
        <v>1351</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2022671</v>
      </c>
      <c r="BO15" s="436"/>
      <c r="BP15" s="436"/>
      <c r="BQ15" s="436"/>
      <c r="BR15" s="436"/>
      <c r="BS15" s="436"/>
      <c r="BT15" s="436"/>
      <c r="BU15" s="437"/>
      <c r="BV15" s="435">
        <v>1979965</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15.4</v>
      </c>
      <c r="AD16" s="487"/>
      <c r="AE16" s="487"/>
      <c r="AF16" s="487"/>
      <c r="AG16" s="488"/>
      <c r="AH16" s="486">
        <v>15.4</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6344605</v>
      </c>
      <c r="BO16" s="407"/>
      <c r="BP16" s="407"/>
      <c r="BQ16" s="407"/>
      <c r="BR16" s="407"/>
      <c r="BS16" s="407"/>
      <c r="BT16" s="407"/>
      <c r="BU16" s="408"/>
      <c r="BV16" s="406">
        <v>6246927</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4390</v>
      </c>
      <c r="AD17" s="360"/>
      <c r="AE17" s="360"/>
      <c r="AF17" s="360"/>
      <c r="AG17" s="361"/>
      <c r="AH17" s="359">
        <v>5047</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2516859</v>
      </c>
      <c r="BO17" s="407"/>
      <c r="BP17" s="407"/>
      <c r="BQ17" s="407"/>
      <c r="BR17" s="407"/>
      <c r="BS17" s="407"/>
      <c r="BT17" s="407"/>
      <c r="BU17" s="408"/>
      <c r="BV17" s="406">
        <v>2471815</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294.92</v>
      </c>
      <c r="M18" s="459"/>
      <c r="N18" s="459"/>
      <c r="O18" s="459"/>
      <c r="P18" s="459"/>
      <c r="Q18" s="459"/>
      <c r="R18" s="460"/>
      <c r="S18" s="460"/>
      <c r="T18" s="460"/>
      <c r="U18" s="460"/>
      <c r="V18" s="461"/>
      <c r="W18" s="477"/>
      <c r="X18" s="478"/>
      <c r="Y18" s="478"/>
      <c r="Z18" s="478"/>
      <c r="AA18" s="478"/>
      <c r="AB18" s="502"/>
      <c r="AC18" s="376">
        <v>58.7</v>
      </c>
      <c r="AD18" s="377"/>
      <c r="AE18" s="377"/>
      <c r="AF18" s="377"/>
      <c r="AG18" s="462"/>
      <c r="AH18" s="376">
        <v>57.5</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6503734</v>
      </c>
      <c r="BO18" s="407"/>
      <c r="BP18" s="407"/>
      <c r="BQ18" s="407"/>
      <c r="BR18" s="407"/>
      <c r="BS18" s="407"/>
      <c r="BT18" s="407"/>
      <c r="BU18" s="408"/>
      <c r="BV18" s="406">
        <v>6514206</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57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9576678</v>
      </c>
      <c r="BO19" s="407"/>
      <c r="BP19" s="407"/>
      <c r="BQ19" s="407"/>
      <c r="BR19" s="407"/>
      <c r="BS19" s="407"/>
      <c r="BT19" s="407"/>
      <c r="BU19" s="408"/>
      <c r="BV19" s="406">
        <v>9738323</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7225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11616649</v>
      </c>
      <c r="BO22" s="436"/>
      <c r="BP22" s="436"/>
      <c r="BQ22" s="436"/>
      <c r="BR22" s="436"/>
      <c r="BS22" s="436"/>
      <c r="BT22" s="436"/>
      <c r="BU22" s="437"/>
      <c r="BV22" s="435">
        <v>11432377</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11308166</v>
      </c>
      <c r="BO23" s="407"/>
      <c r="BP23" s="407"/>
      <c r="BQ23" s="407"/>
      <c r="BR23" s="407"/>
      <c r="BS23" s="407"/>
      <c r="BT23" s="407"/>
      <c r="BU23" s="408"/>
      <c r="BV23" s="406">
        <v>11102915</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7410</v>
      </c>
      <c r="R24" s="360"/>
      <c r="S24" s="360"/>
      <c r="T24" s="360"/>
      <c r="U24" s="360"/>
      <c r="V24" s="361"/>
      <c r="W24" s="449"/>
      <c r="X24" s="386"/>
      <c r="Y24" s="387"/>
      <c r="Z24" s="362" t="s">
        <v>162</v>
      </c>
      <c r="AA24" s="363"/>
      <c r="AB24" s="363"/>
      <c r="AC24" s="363"/>
      <c r="AD24" s="363"/>
      <c r="AE24" s="363"/>
      <c r="AF24" s="363"/>
      <c r="AG24" s="364"/>
      <c r="AH24" s="359">
        <v>232</v>
      </c>
      <c r="AI24" s="360"/>
      <c r="AJ24" s="360"/>
      <c r="AK24" s="360"/>
      <c r="AL24" s="361"/>
      <c r="AM24" s="359">
        <v>721056</v>
      </c>
      <c r="AN24" s="360"/>
      <c r="AO24" s="360"/>
      <c r="AP24" s="360"/>
      <c r="AQ24" s="360"/>
      <c r="AR24" s="361"/>
      <c r="AS24" s="359">
        <v>3108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8481413</v>
      </c>
      <c r="BO24" s="407"/>
      <c r="BP24" s="407"/>
      <c r="BQ24" s="407"/>
      <c r="BR24" s="407"/>
      <c r="BS24" s="407"/>
      <c r="BT24" s="407"/>
      <c r="BU24" s="408"/>
      <c r="BV24" s="406">
        <v>7981649</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5940</v>
      </c>
      <c r="R25" s="360"/>
      <c r="S25" s="360"/>
      <c r="T25" s="360"/>
      <c r="U25" s="360"/>
      <c r="V25" s="361"/>
      <c r="W25" s="449"/>
      <c r="X25" s="386"/>
      <c r="Y25" s="387"/>
      <c r="Z25" s="362" t="s">
        <v>165</v>
      </c>
      <c r="AA25" s="363"/>
      <c r="AB25" s="363"/>
      <c r="AC25" s="363"/>
      <c r="AD25" s="363"/>
      <c r="AE25" s="363"/>
      <c r="AF25" s="363"/>
      <c r="AG25" s="364"/>
      <c r="AH25" s="359">
        <v>34</v>
      </c>
      <c r="AI25" s="360"/>
      <c r="AJ25" s="360"/>
      <c r="AK25" s="360"/>
      <c r="AL25" s="361"/>
      <c r="AM25" s="359">
        <v>95948</v>
      </c>
      <c r="AN25" s="360"/>
      <c r="AO25" s="360"/>
      <c r="AP25" s="360"/>
      <c r="AQ25" s="360"/>
      <c r="AR25" s="361"/>
      <c r="AS25" s="359">
        <v>2822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1474979</v>
      </c>
      <c r="BO25" s="436"/>
      <c r="BP25" s="436"/>
      <c r="BQ25" s="436"/>
      <c r="BR25" s="436"/>
      <c r="BS25" s="436"/>
      <c r="BT25" s="436"/>
      <c r="BU25" s="437"/>
      <c r="BV25" s="435">
        <v>810804</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5200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3650</v>
      </c>
      <c r="R27" s="360"/>
      <c r="S27" s="360"/>
      <c r="T27" s="360"/>
      <c r="U27" s="360"/>
      <c r="V27" s="361"/>
      <c r="W27" s="449"/>
      <c r="X27" s="386"/>
      <c r="Y27" s="387"/>
      <c r="Z27" s="362" t="s">
        <v>171</v>
      </c>
      <c r="AA27" s="363"/>
      <c r="AB27" s="363"/>
      <c r="AC27" s="363"/>
      <c r="AD27" s="363"/>
      <c r="AE27" s="363"/>
      <c r="AF27" s="363"/>
      <c r="AG27" s="364"/>
      <c r="AH27" s="359">
        <v>2</v>
      </c>
      <c r="AI27" s="360"/>
      <c r="AJ27" s="360"/>
      <c r="AK27" s="360"/>
      <c r="AL27" s="361"/>
      <c r="AM27" s="359" t="s">
        <v>172</v>
      </c>
      <c r="AN27" s="360"/>
      <c r="AO27" s="360"/>
      <c r="AP27" s="360"/>
      <c r="AQ27" s="360"/>
      <c r="AR27" s="361"/>
      <c r="AS27" s="359" t="s">
        <v>172</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245000</v>
      </c>
      <c r="BO27" s="441"/>
      <c r="BP27" s="441"/>
      <c r="BQ27" s="441"/>
      <c r="BR27" s="441"/>
      <c r="BS27" s="441"/>
      <c r="BT27" s="441"/>
      <c r="BU27" s="442"/>
      <c r="BV27" s="440">
        <v>245000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174</v>
      </c>
      <c r="F28" s="363"/>
      <c r="G28" s="363"/>
      <c r="H28" s="363"/>
      <c r="I28" s="363"/>
      <c r="J28" s="363"/>
      <c r="K28" s="364"/>
      <c r="L28" s="359">
        <v>1</v>
      </c>
      <c r="M28" s="360"/>
      <c r="N28" s="360"/>
      <c r="O28" s="360"/>
      <c r="P28" s="361"/>
      <c r="Q28" s="359">
        <v>3220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723721</v>
      </c>
      <c r="BO28" s="436"/>
      <c r="BP28" s="436"/>
      <c r="BQ28" s="436"/>
      <c r="BR28" s="436"/>
      <c r="BS28" s="436"/>
      <c r="BT28" s="436"/>
      <c r="BU28" s="437"/>
      <c r="BV28" s="435">
        <v>814127</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177</v>
      </c>
      <c r="F29" s="363"/>
      <c r="G29" s="363"/>
      <c r="H29" s="363"/>
      <c r="I29" s="363"/>
      <c r="J29" s="363"/>
      <c r="K29" s="364"/>
      <c r="L29" s="359">
        <v>11</v>
      </c>
      <c r="M29" s="360"/>
      <c r="N29" s="360"/>
      <c r="O29" s="360"/>
      <c r="P29" s="361"/>
      <c r="Q29" s="359">
        <v>3100</v>
      </c>
      <c r="R29" s="360"/>
      <c r="S29" s="360"/>
      <c r="T29" s="360"/>
      <c r="U29" s="360"/>
      <c r="V29" s="361"/>
      <c r="W29" s="450"/>
      <c r="X29" s="451"/>
      <c r="Y29" s="452"/>
      <c r="Z29" s="362" t="s">
        <v>178</v>
      </c>
      <c r="AA29" s="363"/>
      <c r="AB29" s="363"/>
      <c r="AC29" s="363"/>
      <c r="AD29" s="363"/>
      <c r="AE29" s="363"/>
      <c r="AF29" s="363"/>
      <c r="AG29" s="364"/>
      <c r="AH29" s="359">
        <v>234</v>
      </c>
      <c r="AI29" s="360"/>
      <c r="AJ29" s="360"/>
      <c r="AK29" s="360"/>
      <c r="AL29" s="361"/>
      <c r="AM29" s="359">
        <v>728560</v>
      </c>
      <c r="AN29" s="360"/>
      <c r="AO29" s="360"/>
      <c r="AP29" s="360"/>
      <c r="AQ29" s="360"/>
      <c r="AR29" s="361"/>
      <c r="AS29" s="359">
        <v>3114</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252450</v>
      </c>
      <c r="BO29" s="407"/>
      <c r="BP29" s="407"/>
      <c r="BQ29" s="407"/>
      <c r="BR29" s="407"/>
      <c r="BS29" s="407"/>
      <c r="BT29" s="407"/>
      <c r="BU29" s="408"/>
      <c r="BV29" s="406">
        <v>227552</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97.9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2124634</v>
      </c>
      <c r="BO30" s="441"/>
      <c r="BP30" s="441"/>
      <c r="BQ30" s="441"/>
      <c r="BR30" s="441"/>
      <c r="BS30" s="441"/>
      <c r="BT30" s="441"/>
      <c r="BU30" s="442"/>
      <c r="BV30" s="440">
        <v>1831174</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国民健康保険特別会計（事業勘定）</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IF('各会計、関係団体の財政状況及び健全化判断比率'!B33="","",'各会計、関係団体の財政状況及び健全化判断比率'!B33)</f>
        <v>農業集落排水事業特別会計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11</v>
      </c>
      <c r="BX34" s="354"/>
      <c r="BY34" s="355" t="str">
        <f>IF('各会計、関係団体の財政状況及び健全化判断比率'!B68="","",'各会計、関係団体の財政状況及び健全化判断比率'!B68)</f>
        <v>宮崎県市町村総合事務組合　一般会計</v>
      </c>
      <c r="BZ34" s="355"/>
      <c r="CA34" s="355"/>
      <c r="CB34" s="355"/>
      <c r="CC34" s="355"/>
      <c r="CD34" s="355"/>
      <c r="CE34" s="355"/>
      <c r="CF34" s="355"/>
      <c r="CG34" s="355"/>
      <c r="CH34" s="355"/>
      <c r="CI34" s="355"/>
      <c r="CJ34" s="355"/>
      <c r="CK34" s="355"/>
      <c r="CL34" s="355"/>
      <c r="CM34" s="355"/>
      <c r="CN34" s="175"/>
      <c r="CO34" s="354">
        <f>IF(CQ34="","",MAX(C34:D43,U34:V43,AM34:AN43,BE34:BF43,BW34:BX43)+1)</f>
        <v>16</v>
      </c>
      <c r="CP34" s="354"/>
      <c r="CQ34" s="355" t="str">
        <f>IF('各会計、関係団体の財政状況及び健全化判断比率'!BS7="","",'各会計、関係団体の財政状況及び健全化判断比率'!BS7)</f>
        <v>串間市土地開発公社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市木診療所特別会計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後期高齢者医療特別会計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IF('各会計、関係団体の財政状況及び健全化判断比率'!B32="","",'各会計、関係団体の財政状況及び健全化判断比率'!B32)</f>
        <v>病院事業会計</v>
      </c>
      <c r="AP35" s="355"/>
      <c r="AQ35" s="355"/>
      <c r="AR35" s="355"/>
      <c r="AS35" s="355"/>
      <c r="AT35" s="355"/>
      <c r="AU35" s="355"/>
      <c r="AV35" s="355"/>
      <c r="AW35" s="355"/>
      <c r="AX35" s="355"/>
      <c r="AY35" s="355"/>
      <c r="AZ35" s="355"/>
      <c r="BA35" s="355"/>
      <c r="BB35" s="355"/>
      <c r="BC35" s="355"/>
      <c r="BD35" s="175"/>
      <c r="BE35" s="354">
        <f t="shared" ref="BE35:BE43" si="1">IF(BG35="","",BE34+1)</f>
        <v>9</v>
      </c>
      <c r="BF35" s="354"/>
      <c r="BG35" s="355" t="str">
        <f>IF('各会計、関係団体の財政状況及び健全化判断比率'!B34="","",'各会計、関係団体の財政状況及び健全化判断比率'!B34)</f>
        <v>公共下水道事業特別会計</v>
      </c>
      <c r="BH35" s="355"/>
      <c r="BI35" s="355"/>
      <c r="BJ35" s="355"/>
      <c r="BK35" s="355"/>
      <c r="BL35" s="355"/>
      <c r="BM35" s="355"/>
      <c r="BN35" s="355"/>
      <c r="BO35" s="355"/>
      <c r="BP35" s="355"/>
      <c r="BQ35" s="355"/>
      <c r="BR35" s="355"/>
      <c r="BS35" s="355"/>
      <c r="BT35" s="355"/>
      <c r="BU35" s="355"/>
      <c r="BV35" s="175"/>
      <c r="BW35" s="354">
        <f t="shared" ref="BW35:BW43" si="2">IF(BY35="","",BW34+1)</f>
        <v>12</v>
      </c>
      <c r="BX35" s="354"/>
      <c r="BY35" s="355" t="str">
        <f>IF('各会計、関係団体の財政状況及び健全化判断比率'!B69="","",'各会計、関係団体の財政状況及び健全化判断比率'!B69)</f>
        <v>宮崎県市町村総合事務組合　自治会館管理運営特別会計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介護保険特別会計（事業勘定）</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10</v>
      </c>
      <c r="BF36" s="354"/>
      <c r="BG36" s="355" t="str">
        <f>IF('各会計、関係団体の財政状況及び健全化判断比率'!B35="","",'各会計、関係団体の財政状況及び健全化判断比率'!B35)</f>
        <v>漁業集落排水事業特別会計</v>
      </c>
      <c r="BH36" s="355"/>
      <c r="BI36" s="355"/>
      <c r="BJ36" s="355"/>
      <c r="BK36" s="355"/>
      <c r="BL36" s="355"/>
      <c r="BM36" s="355"/>
      <c r="BN36" s="355"/>
      <c r="BO36" s="355"/>
      <c r="BP36" s="355"/>
      <c r="BQ36" s="355"/>
      <c r="BR36" s="355"/>
      <c r="BS36" s="355"/>
      <c r="BT36" s="355"/>
      <c r="BU36" s="355"/>
      <c r="BV36" s="175"/>
      <c r="BW36" s="354">
        <f t="shared" si="2"/>
        <v>13</v>
      </c>
      <c r="BX36" s="354"/>
      <c r="BY36" s="355" t="str">
        <f>IF('各会計、関係団体の財政状況及び健全化判断比率'!B70="","",'各会計、関係団体の財政状況及び健全化判断比率'!B70)</f>
        <v>宮崎県後期高齢者医療広域連合　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14</v>
      </c>
      <c r="BX37" s="354"/>
      <c r="BY37" s="355" t="str">
        <f>IF('各会計、関係団体の財政状況及び健全化判断比率'!B71="","",'各会計、関係団体の財政状況及び健全化判断比率'!B71)</f>
        <v>宮崎県後期高齢者医療広域連合　後期高齢者医療特別会計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15</v>
      </c>
      <c r="BX38" s="354"/>
      <c r="BY38" s="355" t="str">
        <f>IF('各会計、関係団体の財政状況及び健全化判断比率'!B72="","",'各会計、関係団体の財政状況及び健全化判断比率'!B72)</f>
        <v>日南串間広域不燃物処理組合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QnQmXQdmbKQ5D3w392oAGY0lrlmiY+I7DDrJNBbqrfgzJUXtswpLK5zTqhD/Amr5cgqetJZuEFQjOD0AI621kA==" saltValue="9hRzp04w4++/yRLiTc+n/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216</v>
      </c>
      <c r="C5" s="667"/>
      <c r="D5" s="667"/>
      <c r="E5" s="667"/>
      <c r="F5" s="667"/>
      <c r="G5" s="667"/>
      <c r="H5" s="667"/>
      <c r="I5" s="667"/>
      <c r="J5" s="667"/>
      <c r="K5" s="667"/>
      <c r="L5" s="667"/>
      <c r="M5" s="667"/>
      <c r="N5" s="667"/>
      <c r="O5" s="667"/>
      <c r="P5" s="667"/>
      <c r="Q5" s="668"/>
      <c r="R5" s="663">
        <v>1959208</v>
      </c>
      <c r="S5" s="664"/>
      <c r="T5" s="664"/>
      <c r="U5" s="664"/>
      <c r="V5" s="664"/>
      <c r="W5" s="664"/>
      <c r="X5" s="664"/>
      <c r="Y5" s="689"/>
      <c r="Z5" s="702">
        <v>11.8</v>
      </c>
      <c r="AA5" s="702"/>
      <c r="AB5" s="702"/>
      <c r="AC5" s="702"/>
      <c r="AD5" s="703">
        <v>1959208</v>
      </c>
      <c r="AE5" s="703"/>
      <c r="AF5" s="703"/>
      <c r="AG5" s="703"/>
      <c r="AH5" s="703"/>
      <c r="AI5" s="703"/>
      <c r="AJ5" s="703"/>
      <c r="AK5" s="703"/>
      <c r="AL5" s="690">
        <v>28.1</v>
      </c>
      <c r="AM5" s="672"/>
      <c r="AN5" s="672"/>
      <c r="AO5" s="691"/>
      <c r="AP5" s="666" t="s">
        <v>217</v>
      </c>
      <c r="AQ5" s="667"/>
      <c r="AR5" s="667"/>
      <c r="AS5" s="667"/>
      <c r="AT5" s="667"/>
      <c r="AU5" s="667"/>
      <c r="AV5" s="667"/>
      <c r="AW5" s="667"/>
      <c r="AX5" s="667"/>
      <c r="AY5" s="667"/>
      <c r="AZ5" s="667"/>
      <c r="BA5" s="667"/>
      <c r="BB5" s="667"/>
      <c r="BC5" s="667"/>
      <c r="BD5" s="667"/>
      <c r="BE5" s="667"/>
      <c r="BF5" s="668"/>
      <c r="BG5" s="608">
        <v>1959208</v>
      </c>
      <c r="BH5" s="609"/>
      <c r="BI5" s="609"/>
      <c r="BJ5" s="609"/>
      <c r="BK5" s="609"/>
      <c r="BL5" s="609"/>
      <c r="BM5" s="609"/>
      <c r="BN5" s="610"/>
      <c r="BO5" s="646">
        <v>100</v>
      </c>
      <c r="BP5" s="646"/>
      <c r="BQ5" s="646"/>
      <c r="BR5" s="646"/>
      <c r="BS5" s="647">
        <v>122903</v>
      </c>
      <c r="BT5" s="647"/>
      <c r="BU5" s="647"/>
      <c r="BV5" s="647"/>
      <c r="BW5" s="647"/>
      <c r="BX5" s="647"/>
      <c r="BY5" s="647"/>
      <c r="BZ5" s="647"/>
      <c r="CA5" s="647"/>
      <c r="CB5" s="687"/>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2">
      <c r="B6" s="605" t="s">
        <v>221</v>
      </c>
      <c r="C6" s="606"/>
      <c r="D6" s="606"/>
      <c r="E6" s="606"/>
      <c r="F6" s="606"/>
      <c r="G6" s="606"/>
      <c r="H6" s="606"/>
      <c r="I6" s="606"/>
      <c r="J6" s="606"/>
      <c r="K6" s="606"/>
      <c r="L6" s="606"/>
      <c r="M6" s="606"/>
      <c r="N6" s="606"/>
      <c r="O6" s="606"/>
      <c r="P6" s="606"/>
      <c r="Q6" s="607"/>
      <c r="R6" s="608">
        <v>170447</v>
      </c>
      <c r="S6" s="609"/>
      <c r="T6" s="609"/>
      <c r="U6" s="609"/>
      <c r="V6" s="609"/>
      <c r="W6" s="609"/>
      <c r="X6" s="609"/>
      <c r="Y6" s="610"/>
      <c r="Z6" s="646">
        <v>1</v>
      </c>
      <c r="AA6" s="646"/>
      <c r="AB6" s="646"/>
      <c r="AC6" s="646"/>
      <c r="AD6" s="647">
        <v>170447</v>
      </c>
      <c r="AE6" s="647"/>
      <c r="AF6" s="647"/>
      <c r="AG6" s="647"/>
      <c r="AH6" s="647"/>
      <c r="AI6" s="647"/>
      <c r="AJ6" s="647"/>
      <c r="AK6" s="647"/>
      <c r="AL6" s="611">
        <v>2.4</v>
      </c>
      <c r="AM6" s="612"/>
      <c r="AN6" s="612"/>
      <c r="AO6" s="648"/>
      <c r="AP6" s="605" t="s">
        <v>222</v>
      </c>
      <c r="AQ6" s="606"/>
      <c r="AR6" s="606"/>
      <c r="AS6" s="606"/>
      <c r="AT6" s="606"/>
      <c r="AU6" s="606"/>
      <c r="AV6" s="606"/>
      <c r="AW6" s="606"/>
      <c r="AX6" s="606"/>
      <c r="AY6" s="606"/>
      <c r="AZ6" s="606"/>
      <c r="BA6" s="606"/>
      <c r="BB6" s="606"/>
      <c r="BC6" s="606"/>
      <c r="BD6" s="606"/>
      <c r="BE6" s="606"/>
      <c r="BF6" s="607"/>
      <c r="BG6" s="608">
        <v>1959208</v>
      </c>
      <c r="BH6" s="609"/>
      <c r="BI6" s="609"/>
      <c r="BJ6" s="609"/>
      <c r="BK6" s="609"/>
      <c r="BL6" s="609"/>
      <c r="BM6" s="609"/>
      <c r="BN6" s="610"/>
      <c r="BO6" s="646">
        <v>100</v>
      </c>
      <c r="BP6" s="646"/>
      <c r="BQ6" s="646"/>
      <c r="BR6" s="646"/>
      <c r="BS6" s="647">
        <v>122903</v>
      </c>
      <c r="BT6" s="647"/>
      <c r="BU6" s="647"/>
      <c r="BV6" s="647"/>
      <c r="BW6" s="647"/>
      <c r="BX6" s="647"/>
      <c r="BY6" s="647"/>
      <c r="BZ6" s="647"/>
      <c r="CA6" s="647"/>
      <c r="CB6" s="687"/>
      <c r="CD6" s="666" t="s">
        <v>223</v>
      </c>
      <c r="CE6" s="667"/>
      <c r="CF6" s="667"/>
      <c r="CG6" s="667"/>
      <c r="CH6" s="667"/>
      <c r="CI6" s="667"/>
      <c r="CJ6" s="667"/>
      <c r="CK6" s="667"/>
      <c r="CL6" s="667"/>
      <c r="CM6" s="667"/>
      <c r="CN6" s="667"/>
      <c r="CO6" s="667"/>
      <c r="CP6" s="667"/>
      <c r="CQ6" s="668"/>
      <c r="CR6" s="608">
        <v>138231</v>
      </c>
      <c r="CS6" s="609"/>
      <c r="CT6" s="609"/>
      <c r="CU6" s="609"/>
      <c r="CV6" s="609"/>
      <c r="CW6" s="609"/>
      <c r="CX6" s="609"/>
      <c r="CY6" s="610"/>
      <c r="CZ6" s="690">
        <v>0.9</v>
      </c>
      <c r="DA6" s="672"/>
      <c r="DB6" s="672"/>
      <c r="DC6" s="692"/>
      <c r="DD6" s="614" t="s">
        <v>122</v>
      </c>
      <c r="DE6" s="609"/>
      <c r="DF6" s="609"/>
      <c r="DG6" s="609"/>
      <c r="DH6" s="609"/>
      <c r="DI6" s="609"/>
      <c r="DJ6" s="609"/>
      <c r="DK6" s="609"/>
      <c r="DL6" s="609"/>
      <c r="DM6" s="609"/>
      <c r="DN6" s="609"/>
      <c r="DO6" s="609"/>
      <c r="DP6" s="610"/>
      <c r="DQ6" s="614">
        <v>138231</v>
      </c>
      <c r="DR6" s="609"/>
      <c r="DS6" s="609"/>
      <c r="DT6" s="609"/>
      <c r="DU6" s="609"/>
      <c r="DV6" s="609"/>
      <c r="DW6" s="609"/>
      <c r="DX6" s="609"/>
      <c r="DY6" s="609"/>
      <c r="DZ6" s="609"/>
      <c r="EA6" s="609"/>
      <c r="EB6" s="609"/>
      <c r="EC6" s="645"/>
    </row>
    <row r="7" spans="2:143" ht="11.25" customHeight="1" x14ac:dyDescent="0.2">
      <c r="B7" s="605" t="s">
        <v>224</v>
      </c>
      <c r="C7" s="606"/>
      <c r="D7" s="606"/>
      <c r="E7" s="606"/>
      <c r="F7" s="606"/>
      <c r="G7" s="606"/>
      <c r="H7" s="606"/>
      <c r="I7" s="606"/>
      <c r="J7" s="606"/>
      <c r="K7" s="606"/>
      <c r="L7" s="606"/>
      <c r="M7" s="606"/>
      <c r="N7" s="606"/>
      <c r="O7" s="606"/>
      <c r="P7" s="606"/>
      <c r="Q7" s="607"/>
      <c r="R7" s="608">
        <v>254</v>
      </c>
      <c r="S7" s="609"/>
      <c r="T7" s="609"/>
      <c r="U7" s="609"/>
      <c r="V7" s="609"/>
      <c r="W7" s="609"/>
      <c r="X7" s="609"/>
      <c r="Y7" s="610"/>
      <c r="Z7" s="646">
        <v>0</v>
      </c>
      <c r="AA7" s="646"/>
      <c r="AB7" s="646"/>
      <c r="AC7" s="646"/>
      <c r="AD7" s="647">
        <v>254</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653058</v>
      </c>
      <c r="BH7" s="609"/>
      <c r="BI7" s="609"/>
      <c r="BJ7" s="609"/>
      <c r="BK7" s="609"/>
      <c r="BL7" s="609"/>
      <c r="BM7" s="609"/>
      <c r="BN7" s="610"/>
      <c r="BO7" s="646">
        <v>33.299999999999997</v>
      </c>
      <c r="BP7" s="646"/>
      <c r="BQ7" s="646"/>
      <c r="BR7" s="646"/>
      <c r="BS7" s="647">
        <v>18740</v>
      </c>
      <c r="BT7" s="647"/>
      <c r="BU7" s="647"/>
      <c r="BV7" s="647"/>
      <c r="BW7" s="647"/>
      <c r="BX7" s="647"/>
      <c r="BY7" s="647"/>
      <c r="BZ7" s="647"/>
      <c r="CA7" s="647"/>
      <c r="CB7" s="687"/>
      <c r="CD7" s="605" t="s">
        <v>226</v>
      </c>
      <c r="CE7" s="606"/>
      <c r="CF7" s="606"/>
      <c r="CG7" s="606"/>
      <c r="CH7" s="606"/>
      <c r="CI7" s="606"/>
      <c r="CJ7" s="606"/>
      <c r="CK7" s="606"/>
      <c r="CL7" s="606"/>
      <c r="CM7" s="606"/>
      <c r="CN7" s="606"/>
      <c r="CO7" s="606"/>
      <c r="CP7" s="606"/>
      <c r="CQ7" s="607"/>
      <c r="CR7" s="608">
        <v>3706474</v>
      </c>
      <c r="CS7" s="609"/>
      <c r="CT7" s="609"/>
      <c r="CU7" s="609"/>
      <c r="CV7" s="609"/>
      <c r="CW7" s="609"/>
      <c r="CX7" s="609"/>
      <c r="CY7" s="610"/>
      <c r="CZ7" s="646">
        <v>23</v>
      </c>
      <c r="DA7" s="646"/>
      <c r="DB7" s="646"/>
      <c r="DC7" s="646"/>
      <c r="DD7" s="614">
        <v>14886</v>
      </c>
      <c r="DE7" s="609"/>
      <c r="DF7" s="609"/>
      <c r="DG7" s="609"/>
      <c r="DH7" s="609"/>
      <c r="DI7" s="609"/>
      <c r="DJ7" s="609"/>
      <c r="DK7" s="609"/>
      <c r="DL7" s="609"/>
      <c r="DM7" s="609"/>
      <c r="DN7" s="609"/>
      <c r="DO7" s="609"/>
      <c r="DP7" s="610"/>
      <c r="DQ7" s="614">
        <v>1502491</v>
      </c>
      <c r="DR7" s="609"/>
      <c r="DS7" s="609"/>
      <c r="DT7" s="609"/>
      <c r="DU7" s="609"/>
      <c r="DV7" s="609"/>
      <c r="DW7" s="609"/>
      <c r="DX7" s="609"/>
      <c r="DY7" s="609"/>
      <c r="DZ7" s="609"/>
      <c r="EA7" s="609"/>
      <c r="EB7" s="609"/>
      <c r="EC7" s="645"/>
    </row>
    <row r="8" spans="2:143" ht="11.25" customHeight="1" x14ac:dyDescent="0.2">
      <c r="B8" s="605" t="s">
        <v>227</v>
      </c>
      <c r="C8" s="606"/>
      <c r="D8" s="606"/>
      <c r="E8" s="606"/>
      <c r="F8" s="606"/>
      <c r="G8" s="606"/>
      <c r="H8" s="606"/>
      <c r="I8" s="606"/>
      <c r="J8" s="606"/>
      <c r="K8" s="606"/>
      <c r="L8" s="606"/>
      <c r="M8" s="606"/>
      <c r="N8" s="606"/>
      <c r="O8" s="606"/>
      <c r="P8" s="606"/>
      <c r="Q8" s="607"/>
      <c r="R8" s="608">
        <v>5474</v>
      </c>
      <c r="S8" s="609"/>
      <c r="T8" s="609"/>
      <c r="U8" s="609"/>
      <c r="V8" s="609"/>
      <c r="W8" s="609"/>
      <c r="X8" s="609"/>
      <c r="Y8" s="610"/>
      <c r="Z8" s="646">
        <v>0</v>
      </c>
      <c r="AA8" s="646"/>
      <c r="AB8" s="646"/>
      <c r="AC8" s="646"/>
      <c r="AD8" s="647">
        <v>5474</v>
      </c>
      <c r="AE8" s="647"/>
      <c r="AF8" s="647"/>
      <c r="AG8" s="647"/>
      <c r="AH8" s="647"/>
      <c r="AI8" s="647"/>
      <c r="AJ8" s="647"/>
      <c r="AK8" s="647"/>
      <c r="AL8" s="611">
        <v>0.1</v>
      </c>
      <c r="AM8" s="612"/>
      <c r="AN8" s="612"/>
      <c r="AO8" s="648"/>
      <c r="AP8" s="605" t="s">
        <v>228</v>
      </c>
      <c r="AQ8" s="606"/>
      <c r="AR8" s="606"/>
      <c r="AS8" s="606"/>
      <c r="AT8" s="606"/>
      <c r="AU8" s="606"/>
      <c r="AV8" s="606"/>
      <c r="AW8" s="606"/>
      <c r="AX8" s="606"/>
      <c r="AY8" s="606"/>
      <c r="AZ8" s="606"/>
      <c r="BA8" s="606"/>
      <c r="BB8" s="606"/>
      <c r="BC8" s="606"/>
      <c r="BD8" s="606"/>
      <c r="BE8" s="606"/>
      <c r="BF8" s="607"/>
      <c r="BG8" s="608">
        <v>25611</v>
      </c>
      <c r="BH8" s="609"/>
      <c r="BI8" s="609"/>
      <c r="BJ8" s="609"/>
      <c r="BK8" s="609"/>
      <c r="BL8" s="609"/>
      <c r="BM8" s="609"/>
      <c r="BN8" s="610"/>
      <c r="BO8" s="646">
        <v>1.3</v>
      </c>
      <c r="BP8" s="646"/>
      <c r="BQ8" s="646"/>
      <c r="BR8" s="646"/>
      <c r="BS8" s="647" t="s">
        <v>122</v>
      </c>
      <c r="BT8" s="647"/>
      <c r="BU8" s="647"/>
      <c r="BV8" s="647"/>
      <c r="BW8" s="647"/>
      <c r="BX8" s="647"/>
      <c r="BY8" s="647"/>
      <c r="BZ8" s="647"/>
      <c r="CA8" s="647"/>
      <c r="CB8" s="687"/>
      <c r="CD8" s="605" t="s">
        <v>229</v>
      </c>
      <c r="CE8" s="606"/>
      <c r="CF8" s="606"/>
      <c r="CG8" s="606"/>
      <c r="CH8" s="606"/>
      <c r="CI8" s="606"/>
      <c r="CJ8" s="606"/>
      <c r="CK8" s="606"/>
      <c r="CL8" s="606"/>
      <c r="CM8" s="606"/>
      <c r="CN8" s="606"/>
      <c r="CO8" s="606"/>
      <c r="CP8" s="606"/>
      <c r="CQ8" s="607"/>
      <c r="CR8" s="608">
        <v>4980530</v>
      </c>
      <c r="CS8" s="609"/>
      <c r="CT8" s="609"/>
      <c r="CU8" s="609"/>
      <c r="CV8" s="609"/>
      <c r="CW8" s="609"/>
      <c r="CX8" s="609"/>
      <c r="CY8" s="610"/>
      <c r="CZ8" s="646">
        <v>30.9</v>
      </c>
      <c r="DA8" s="646"/>
      <c r="DB8" s="646"/>
      <c r="DC8" s="646"/>
      <c r="DD8" s="614">
        <v>2589</v>
      </c>
      <c r="DE8" s="609"/>
      <c r="DF8" s="609"/>
      <c r="DG8" s="609"/>
      <c r="DH8" s="609"/>
      <c r="DI8" s="609"/>
      <c r="DJ8" s="609"/>
      <c r="DK8" s="609"/>
      <c r="DL8" s="609"/>
      <c r="DM8" s="609"/>
      <c r="DN8" s="609"/>
      <c r="DO8" s="609"/>
      <c r="DP8" s="610"/>
      <c r="DQ8" s="614">
        <v>2819415</v>
      </c>
      <c r="DR8" s="609"/>
      <c r="DS8" s="609"/>
      <c r="DT8" s="609"/>
      <c r="DU8" s="609"/>
      <c r="DV8" s="609"/>
      <c r="DW8" s="609"/>
      <c r="DX8" s="609"/>
      <c r="DY8" s="609"/>
      <c r="DZ8" s="609"/>
      <c r="EA8" s="609"/>
      <c r="EB8" s="609"/>
      <c r="EC8" s="645"/>
    </row>
    <row r="9" spans="2:143" ht="11.25" customHeight="1" x14ac:dyDescent="0.2">
      <c r="B9" s="605" t="s">
        <v>230</v>
      </c>
      <c r="C9" s="606"/>
      <c r="D9" s="606"/>
      <c r="E9" s="606"/>
      <c r="F9" s="606"/>
      <c r="G9" s="606"/>
      <c r="H9" s="606"/>
      <c r="I9" s="606"/>
      <c r="J9" s="606"/>
      <c r="K9" s="606"/>
      <c r="L9" s="606"/>
      <c r="M9" s="606"/>
      <c r="N9" s="606"/>
      <c r="O9" s="606"/>
      <c r="P9" s="606"/>
      <c r="Q9" s="607"/>
      <c r="R9" s="608">
        <v>5980</v>
      </c>
      <c r="S9" s="609"/>
      <c r="T9" s="609"/>
      <c r="U9" s="609"/>
      <c r="V9" s="609"/>
      <c r="W9" s="609"/>
      <c r="X9" s="609"/>
      <c r="Y9" s="610"/>
      <c r="Z9" s="646">
        <v>0</v>
      </c>
      <c r="AA9" s="646"/>
      <c r="AB9" s="646"/>
      <c r="AC9" s="646"/>
      <c r="AD9" s="647">
        <v>5980</v>
      </c>
      <c r="AE9" s="647"/>
      <c r="AF9" s="647"/>
      <c r="AG9" s="647"/>
      <c r="AH9" s="647"/>
      <c r="AI9" s="647"/>
      <c r="AJ9" s="647"/>
      <c r="AK9" s="647"/>
      <c r="AL9" s="611">
        <v>0.1</v>
      </c>
      <c r="AM9" s="612"/>
      <c r="AN9" s="612"/>
      <c r="AO9" s="648"/>
      <c r="AP9" s="605" t="s">
        <v>231</v>
      </c>
      <c r="AQ9" s="606"/>
      <c r="AR9" s="606"/>
      <c r="AS9" s="606"/>
      <c r="AT9" s="606"/>
      <c r="AU9" s="606"/>
      <c r="AV9" s="606"/>
      <c r="AW9" s="606"/>
      <c r="AX9" s="606"/>
      <c r="AY9" s="606"/>
      <c r="AZ9" s="606"/>
      <c r="BA9" s="606"/>
      <c r="BB9" s="606"/>
      <c r="BC9" s="606"/>
      <c r="BD9" s="606"/>
      <c r="BE9" s="606"/>
      <c r="BF9" s="607"/>
      <c r="BG9" s="608">
        <v>526133</v>
      </c>
      <c r="BH9" s="609"/>
      <c r="BI9" s="609"/>
      <c r="BJ9" s="609"/>
      <c r="BK9" s="609"/>
      <c r="BL9" s="609"/>
      <c r="BM9" s="609"/>
      <c r="BN9" s="610"/>
      <c r="BO9" s="646">
        <v>26.9</v>
      </c>
      <c r="BP9" s="646"/>
      <c r="BQ9" s="646"/>
      <c r="BR9" s="646"/>
      <c r="BS9" s="647" t="s">
        <v>122</v>
      </c>
      <c r="BT9" s="647"/>
      <c r="BU9" s="647"/>
      <c r="BV9" s="647"/>
      <c r="BW9" s="647"/>
      <c r="BX9" s="647"/>
      <c r="BY9" s="647"/>
      <c r="BZ9" s="647"/>
      <c r="CA9" s="647"/>
      <c r="CB9" s="687"/>
      <c r="CD9" s="605" t="s">
        <v>232</v>
      </c>
      <c r="CE9" s="606"/>
      <c r="CF9" s="606"/>
      <c r="CG9" s="606"/>
      <c r="CH9" s="606"/>
      <c r="CI9" s="606"/>
      <c r="CJ9" s="606"/>
      <c r="CK9" s="606"/>
      <c r="CL9" s="606"/>
      <c r="CM9" s="606"/>
      <c r="CN9" s="606"/>
      <c r="CO9" s="606"/>
      <c r="CP9" s="606"/>
      <c r="CQ9" s="607"/>
      <c r="CR9" s="608">
        <v>1721185</v>
      </c>
      <c r="CS9" s="609"/>
      <c r="CT9" s="609"/>
      <c r="CU9" s="609"/>
      <c r="CV9" s="609"/>
      <c r="CW9" s="609"/>
      <c r="CX9" s="609"/>
      <c r="CY9" s="610"/>
      <c r="CZ9" s="646">
        <v>10.7</v>
      </c>
      <c r="DA9" s="646"/>
      <c r="DB9" s="646"/>
      <c r="DC9" s="646"/>
      <c r="DD9" s="614">
        <v>93345</v>
      </c>
      <c r="DE9" s="609"/>
      <c r="DF9" s="609"/>
      <c r="DG9" s="609"/>
      <c r="DH9" s="609"/>
      <c r="DI9" s="609"/>
      <c r="DJ9" s="609"/>
      <c r="DK9" s="609"/>
      <c r="DL9" s="609"/>
      <c r="DM9" s="609"/>
      <c r="DN9" s="609"/>
      <c r="DO9" s="609"/>
      <c r="DP9" s="610"/>
      <c r="DQ9" s="614">
        <v>1410184</v>
      </c>
      <c r="DR9" s="609"/>
      <c r="DS9" s="609"/>
      <c r="DT9" s="609"/>
      <c r="DU9" s="609"/>
      <c r="DV9" s="609"/>
      <c r="DW9" s="609"/>
      <c r="DX9" s="609"/>
      <c r="DY9" s="609"/>
      <c r="DZ9" s="609"/>
      <c r="EA9" s="609"/>
      <c r="EB9" s="609"/>
      <c r="EC9" s="645"/>
    </row>
    <row r="10" spans="2:143" ht="11.25" customHeight="1" x14ac:dyDescent="0.2">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35726</v>
      </c>
      <c r="BH10" s="609"/>
      <c r="BI10" s="609"/>
      <c r="BJ10" s="609"/>
      <c r="BK10" s="609"/>
      <c r="BL10" s="609"/>
      <c r="BM10" s="609"/>
      <c r="BN10" s="610"/>
      <c r="BO10" s="646">
        <v>1.8</v>
      </c>
      <c r="BP10" s="646"/>
      <c r="BQ10" s="646"/>
      <c r="BR10" s="646"/>
      <c r="BS10" s="647" t="s">
        <v>122</v>
      </c>
      <c r="BT10" s="647"/>
      <c r="BU10" s="647"/>
      <c r="BV10" s="647"/>
      <c r="BW10" s="647"/>
      <c r="BX10" s="647"/>
      <c r="BY10" s="647"/>
      <c r="BZ10" s="647"/>
      <c r="CA10" s="647"/>
      <c r="CB10" s="687"/>
      <c r="CD10" s="605" t="s">
        <v>235</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2">
      <c r="B11" s="605" t="s">
        <v>236</v>
      </c>
      <c r="C11" s="606"/>
      <c r="D11" s="606"/>
      <c r="E11" s="606"/>
      <c r="F11" s="606"/>
      <c r="G11" s="606"/>
      <c r="H11" s="606"/>
      <c r="I11" s="606"/>
      <c r="J11" s="606"/>
      <c r="K11" s="606"/>
      <c r="L11" s="606"/>
      <c r="M11" s="606"/>
      <c r="N11" s="606"/>
      <c r="O11" s="606"/>
      <c r="P11" s="606"/>
      <c r="Q11" s="607"/>
      <c r="R11" s="608">
        <v>410575</v>
      </c>
      <c r="S11" s="609"/>
      <c r="T11" s="609"/>
      <c r="U11" s="609"/>
      <c r="V11" s="609"/>
      <c r="W11" s="609"/>
      <c r="X11" s="609"/>
      <c r="Y11" s="610"/>
      <c r="Z11" s="611">
        <v>2.5</v>
      </c>
      <c r="AA11" s="612"/>
      <c r="AB11" s="612"/>
      <c r="AC11" s="613"/>
      <c r="AD11" s="614">
        <v>410575</v>
      </c>
      <c r="AE11" s="609"/>
      <c r="AF11" s="609"/>
      <c r="AG11" s="609"/>
      <c r="AH11" s="609"/>
      <c r="AI11" s="609"/>
      <c r="AJ11" s="609"/>
      <c r="AK11" s="610"/>
      <c r="AL11" s="611">
        <v>5.9</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65588</v>
      </c>
      <c r="BH11" s="609"/>
      <c r="BI11" s="609"/>
      <c r="BJ11" s="609"/>
      <c r="BK11" s="609"/>
      <c r="BL11" s="609"/>
      <c r="BM11" s="609"/>
      <c r="BN11" s="610"/>
      <c r="BO11" s="646">
        <v>3.3</v>
      </c>
      <c r="BP11" s="646"/>
      <c r="BQ11" s="646"/>
      <c r="BR11" s="646"/>
      <c r="BS11" s="647">
        <v>18740</v>
      </c>
      <c r="BT11" s="647"/>
      <c r="BU11" s="647"/>
      <c r="BV11" s="647"/>
      <c r="BW11" s="647"/>
      <c r="BX11" s="647"/>
      <c r="BY11" s="647"/>
      <c r="BZ11" s="647"/>
      <c r="CA11" s="647"/>
      <c r="CB11" s="687"/>
      <c r="CD11" s="605" t="s">
        <v>238</v>
      </c>
      <c r="CE11" s="606"/>
      <c r="CF11" s="606"/>
      <c r="CG11" s="606"/>
      <c r="CH11" s="606"/>
      <c r="CI11" s="606"/>
      <c r="CJ11" s="606"/>
      <c r="CK11" s="606"/>
      <c r="CL11" s="606"/>
      <c r="CM11" s="606"/>
      <c r="CN11" s="606"/>
      <c r="CO11" s="606"/>
      <c r="CP11" s="606"/>
      <c r="CQ11" s="607"/>
      <c r="CR11" s="608">
        <v>1056573</v>
      </c>
      <c r="CS11" s="609"/>
      <c r="CT11" s="609"/>
      <c r="CU11" s="609"/>
      <c r="CV11" s="609"/>
      <c r="CW11" s="609"/>
      <c r="CX11" s="609"/>
      <c r="CY11" s="610"/>
      <c r="CZ11" s="646">
        <v>6.6</v>
      </c>
      <c r="DA11" s="646"/>
      <c r="DB11" s="646"/>
      <c r="DC11" s="646"/>
      <c r="DD11" s="614">
        <v>302334</v>
      </c>
      <c r="DE11" s="609"/>
      <c r="DF11" s="609"/>
      <c r="DG11" s="609"/>
      <c r="DH11" s="609"/>
      <c r="DI11" s="609"/>
      <c r="DJ11" s="609"/>
      <c r="DK11" s="609"/>
      <c r="DL11" s="609"/>
      <c r="DM11" s="609"/>
      <c r="DN11" s="609"/>
      <c r="DO11" s="609"/>
      <c r="DP11" s="610"/>
      <c r="DQ11" s="614">
        <v>570508</v>
      </c>
      <c r="DR11" s="609"/>
      <c r="DS11" s="609"/>
      <c r="DT11" s="609"/>
      <c r="DU11" s="609"/>
      <c r="DV11" s="609"/>
      <c r="DW11" s="609"/>
      <c r="DX11" s="609"/>
      <c r="DY11" s="609"/>
      <c r="DZ11" s="609"/>
      <c r="EA11" s="609"/>
      <c r="EB11" s="609"/>
      <c r="EC11" s="645"/>
    </row>
    <row r="12" spans="2:143" ht="11.25" customHeight="1" x14ac:dyDescent="0.2">
      <c r="B12" s="605" t="s">
        <v>239</v>
      </c>
      <c r="C12" s="606"/>
      <c r="D12" s="606"/>
      <c r="E12" s="606"/>
      <c r="F12" s="606"/>
      <c r="G12" s="606"/>
      <c r="H12" s="606"/>
      <c r="I12" s="606"/>
      <c r="J12" s="606"/>
      <c r="K12" s="606"/>
      <c r="L12" s="606"/>
      <c r="M12" s="606"/>
      <c r="N12" s="606"/>
      <c r="O12" s="606"/>
      <c r="P12" s="606"/>
      <c r="Q12" s="607"/>
      <c r="R12" s="608">
        <v>5167</v>
      </c>
      <c r="S12" s="609"/>
      <c r="T12" s="609"/>
      <c r="U12" s="609"/>
      <c r="V12" s="609"/>
      <c r="W12" s="609"/>
      <c r="X12" s="609"/>
      <c r="Y12" s="610"/>
      <c r="Z12" s="646">
        <v>0</v>
      </c>
      <c r="AA12" s="646"/>
      <c r="AB12" s="646"/>
      <c r="AC12" s="646"/>
      <c r="AD12" s="647">
        <v>5167</v>
      </c>
      <c r="AE12" s="647"/>
      <c r="AF12" s="647"/>
      <c r="AG12" s="647"/>
      <c r="AH12" s="647"/>
      <c r="AI12" s="647"/>
      <c r="AJ12" s="647"/>
      <c r="AK12" s="647"/>
      <c r="AL12" s="611">
        <v>0.1</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1109379</v>
      </c>
      <c r="BH12" s="609"/>
      <c r="BI12" s="609"/>
      <c r="BJ12" s="609"/>
      <c r="BK12" s="609"/>
      <c r="BL12" s="609"/>
      <c r="BM12" s="609"/>
      <c r="BN12" s="610"/>
      <c r="BO12" s="646">
        <v>56.6</v>
      </c>
      <c r="BP12" s="646"/>
      <c r="BQ12" s="646"/>
      <c r="BR12" s="646"/>
      <c r="BS12" s="647">
        <v>104163</v>
      </c>
      <c r="BT12" s="647"/>
      <c r="BU12" s="647"/>
      <c r="BV12" s="647"/>
      <c r="BW12" s="647"/>
      <c r="BX12" s="647"/>
      <c r="BY12" s="647"/>
      <c r="BZ12" s="647"/>
      <c r="CA12" s="647"/>
      <c r="CB12" s="687"/>
      <c r="CD12" s="605" t="s">
        <v>241</v>
      </c>
      <c r="CE12" s="606"/>
      <c r="CF12" s="606"/>
      <c r="CG12" s="606"/>
      <c r="CH12" s="606"/>
      <c r="CI12" s="606"/>
      <c r="CJ12" s="606"/>
      <c r="CK12" s="606"/>
      <c r="CL12" s="606"/>
      <c r="CM12" s="606"/>
      <c r="CN12" s="606"/>
      <c r="CO12" s="606"/>
      <c r="CP12" s="606"/>
      <c r="CQ12" s="607"/>
      <c r="CR12" s="608">
        <v>463586</v>
      </c>
      <c r="CS12" s="609"/>
      <c r="CT12" s="609"/>
      <c r="CU12" s="609"/>
      <c r="CV12" s="609"/>
      <c r="CW12" s="609"/>
      <c r="CX12" s="609"/>
      <c r="CY12" s="610"/>
      <c r="CZ12" s="646">
        <v>2.9</v>
      </c>
      <c r="DA12" s="646"/>
      <c r="DB12" s="646"/>
      <c r="DC12" s="646"/>
      <c r="DD12" s="614">
        <v>155624</v>
      </c>
      <c r="DE12" s="609"/>
      <c r="DF12" s="609"/>
      <c r="DG12" s="609"/>
      <c r="DH12" s="609"/>
      <c r="DI12" s="609"/>
      <c r="DJ12" s="609"/>
      <c r="DK12" s="609"/>
      <c r="DL12" s="609"/>
      <c r="DM12" s="609"/>
      <c r="DN12" s="609"/>
      <c r="DO12" s="609"/>
      <c r="DP12" s="610"/>
      <c r="DQ12" s="614">
        <v>201727</v>
      </c>
      <c r="DR12" s="609"/>
      <c r="DS12" s="609"/>
      <c r="DT12" s="609"/>
      <c r="DU12" s="609"/>
      <c r="DV12" s="609"/>
      <c r="DW12" s="609"/>
      <c r="DX12" s="609"/>
      <c r="DY12" s="609"/>
      <c r="DZ12" s="609"/>
      <c r="EA12" s="609"/>
      <c r="EB12" s="609"/>
      <c r="EC12" s="645"/>
    </row>
    <row r="13" spans="2:143" ht="11.25" customHeight="1" x14ac:dyDescent="0.2">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1082419</v>
      </c>
      <c r="BH13" s="609"/>
      <c r="BI13" s="609"/>
      <c r="BJ13" s="609"/>
      <c r="BK13" s="609"/>
      <c r="BL13" s="609"/>
      <c r="BM13" s="609"/>
      <c r="BN13" s="610"/>
      <c r="BO13" s="646">
        <v>55.2</v>
      </c>
      <c r="BP13" s="646"/>
      <c r="BQ13" s="646"/>
      <c r="BR13" s="646"/>
      <c r="BS13" s="647">
        <v>104163</v>
      </c>
      <c r="BT13" s="647"/>
      <c r="BU13" s="647"/>
      <c r="BV13" s="647"/>
      <c r="BW13" s="647"/>
      <c r="BX13" s="647"/>
      <c r="BY13" s="647"/>
      <c r="BZ13" s="647"/>
      <c r="CA13" s="647"/>
      <c r="CB13" s="687"/>
      <c r="CD13" s="605" t="s">
        <v>244</v>
      </c>
      <c r="CE13" s="606"/>
      <c r="CF13" s="606"/>
      <c r="CG13" s="606"/>
      <c r="CH13" s="606"/>
      <c r="CI13" s="606"/>
      <c r="CJ13" s="606"/>
      <c r="CK13" s="606"/>
      <c r="CL13" s="606"/>
      <c r="CM13" s="606"/>
      <c r="CN13" s="606"/>
      <c r="CO13" s="606"/>
      <c r="CP13" s="606"/>
      <c r="CQ13" s="607"/>
      <c r="CR13" s="608">
        <v>1124231</v>
      </c>
      <c r="CS13" s="609"/>
      <c r="CT13" s="609"/>
      <c r="CU13" s="609"/>
      <c r="CV13" s="609"/>
      <c r="CW13" s="609"/>
      <c r="CX13" s="609"/>
      <c r="CY13" s="610"/>
      <c r="CZ13" s="646">
        <v>7</v>
      </c>
      <c r="DA13" s="646"/>
      <c r="DB13" s="646"/>
      <c r="DC13" s="646"/>
      <c r="DD13" s="614">
        <v>761103</v>
      </c>
      <c r="DE13" s="609"/>
      <c r="DF13" s="609"/>
      <c r="DG13" s="609"/>
      <c r="DH13" s="609"/>
      <c r="DI13" s="609"/>
      <c r="DJ13" s="609"/>
      <c r="DK13" s="609"/>
      <c r="DL13" s="609"/>
      <c r="DM13" s="609"/>
      <c r="DN13" s="609"/>
      <c r="DO13" s="609"/>
      <c r="DP13" s="610"/>
      <c r="DQ13" s="614">
        <v>348963</v>
      </c>
      <c r="DR13" s="609"/>
      <c r="DS13" s="609"/>
      <c r="DT13" s="609"/>
      <c r="DU13" s="609"/>
      <c r="DV13" s="609"/>
      <c r="DW13" s="609"/>
      <c r="DX13" s="609"/>
      <c r="DY13" s="609"/>
      <c r="DZ13" s="609"/>
      <c r="EA13" s="609"/>
      <c r="EB13" s="609"/>
      <c r="EC13" s="645"/>
    </row>
    <row r="14" spans="2:143" ht="11.25" customHeight="1" x14ac:dyDescent="0.2">
      <c r="B14" s="605" t="s">
        <v>245</v>
      </c>
      <c r="C14" s="606"/>
      <c r="D14" s="606"/>
      <c r="E14" s="606"/>
      <c r="F14" s="606"/>
      <c r="G14" s="606"/>
      <c r="H14" s="606"/>
      <c r="I14" s="606"/>
      <c r="J14" s="606"/>
      <c r="K14" s="606"/>
      <c r="L14" s="606"/>
      <c r="M14" s="606"/>
      <c r="N14" s="606"/>
      <c r="O14" s="606"/>
      <c r="P14" s="606"/>
      <c r="Q14" s="607"/>
      <c r="R14" s="608">
        <v>552</v>
      </c>
      <c r="S14" s="609"/>
      <c r="T14" s="609"/>
      <c r="U14" s="609"/>
      <c r="V14" s="609"/>
      <c r="W14" s="609"/>
      <c r="X14" s="609"/>
      <c r="Y14" s="610"/>
      <c r="Z14" s="646">
        <v>0</v>
      </c>
      <c r="AA14" s="646"/>
      <c r="AB14" s="646"/>
      <c r="AC14" s="646"/>
      <c r="AD14" s="647">
        <v>552</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78270</v>
      </c>
      <c r="BH14" s="609"/>
      <c r="BI14" s="609"/>
      <c r="BJ14" s="609"/>
      <c r="BK14" s="609"/>
      <c r="BL14" s="609"/>
      <c r="BM14" s="609"/>
      <c r="BN14" s="610"/>
      <c r="BO14" s="646">
        <v>4</v>
      </c>
      <c r="BP14" s="646"/>
      <c r="BQ14" s="646"/>
      <c r="BR14" s="646"/>
      <c r="BS14" s="647" t="s">
        <v>122</v>
      </c>
      <c r="BT14" s="647"/>
      <c r="BU14" s="647"/>
      <c r="BV14" s="647"/>
      <c r="BW14" s="647"/>
      <c r="BX14" s="647"/>
      <c r="BY14" s="647"/>
      <c r="BZ14" s="647"/>
      <c r="CA14" s="647"/>
      <c r="CB14" s="687"/>
      <c r="CD14" s="605" t="s">
        <v>247</v>
      </c>
      <c r="CE14" s="606"/>
      <c r="CF14" s="606"/>
      <c r="CG14" s="606"/>
      <c r="CH14" s="606"/>
      <c r="CI14" s="606"/>
      <c r="CJ14" s="606"/>
      <c r="CK14" s="606"/>
      <c r="CL14" s="606"/>
      <c r="CM14" s="606"/>
      <c r="CN14" s="606"/>
      <c r="CO14" s="606"/>
      <c r="CP14" s="606"/>
      <c r="CQ14" s="607"/>
      <c r="CR14" s="608">
        <v>721521</v>
      </c>
      <c r="CS14" s="609"/>
      <c r="CT14" s="609"/>
      <c r="CU14" s="609"/>
      <c r="CV14" s="609"/>
      <c r="CW14" s="609"/>
      <c r="CX14" s="609"/>
      <c r="CY14" s="610"/>
      <c r="CZ14" s="646">
        <v>4.5</v>
      </c>
      <c r="DA14" s="646"/>
      <c r="DB14" s="646"/>
      <c r="DC14" s="646"/>
      <c r="DD14" s="614">
        <v>366767</v>
      </c>
      <c r="DE14" s="609"/>
      <c r="DF14" s="609"/>
      <c r="DG14" s="609"/>
      <c r="DH14" s="609"/>
      <c r="DI14" s="609"/>
      <c r="DJ14" s="609"/>
      <c r="DK14" s="609"/>
      <c r="DL14" s="609"/>
      <c r="DM14" s="609"/>
      <c r="DN14" s="609"/>
      <c r="DO14" s="609"/>
      <c r="DP14" s="610"/>
      <c r="DQ14" s="614">
        <v>346487</v>
      </c>
      <c r="DR14" s="609"/>
      <c r="DS14" s="609"/>
      <c r="DT14" s="609"/>
      <c r="DU14" s="609"/>
      <c r="DV14" s="609"/>
      <c r="DW14" s="609"/>
      <c r="DX14" s="609"/>
      <c r="DY14" s="609"/>
      <c r="DZ14" s="609"/>
      <c r="EA14" s="609"/>
      <c r="EB14" s="609"/>
      <c r="EC14" s="645"/>
    </row>
    <row r="15" spans="2:143" ht="11.25" customHeight="1" x14ac:dyDescent="0.2">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118501</v>
      </c>
      <c r="BH15" s="609"/>
      <c r="BI15" s="609"/>
      <c r="BJ15" s="609"/>
      <c r="BK15" s="609"/>
      <c r="BL15" s="609"/>
      <c r="BM15" s="609"/>
      <c r="BN15" s="610"/>
      <c r="BO15" s="646">
        <v>6</v>
      </c>
      <c r="BP15" s="646"/>
      <c r="BQ15" s="646"/>
      <c r="BR15" s="646"/>
      <c r="BS15" s="647" t="s">
        <v>122</v>
      </c>
      <c r="BT15" s="647"/>
      <c r="BU15" s="647"/>
      <c r="BV15" s="647"/>
      <c r="BW15" s="647"/>
      <c r="BX15" s="647"/>
      <c r="BY15" s="647"/>
      <c r="BZ15" s="647"/>
      <c r="CA15" s="647"/>
      <c r="CB15" s="687"/>
      <c r="CD15" s="605" t="s">
        <v>250</v>
      </c>
      <c r="CE15" s="606"/>
      <c r="CF15" s="606"/>
      <c r="CG15" s="606"/>
      <c r="CH15" s="606"/>
      <c r="CI15" s="606"/>
      <c r="CJ15" s="606"/>
      <c r="CK15" s="606"/>
      <c r="CL15" s="606"/>
      <c r="CM15" s="606"/>
      <c r="CN15" s="606"/>
      <c r="CO15" s="606"/>
      <c r="CP15" s="606"/>
      <c r="CQ15" s="607"/>
      <c r="CR15" s="608">
        <v>981716</v>
      </c>
      <c r="CS15" s="609"/>
      <c r="CT15" s="609"/>
      <c r="CU15" s="609"/>
      <c r="CV15" s="609"/>
      <c r="CW15" s="609"/>
      <c r="CX15" s="609"/>
      <c r="CY15" s="610"/>
      <c r="CZ15" s="646">
        <v>6.1</v>
      </c>
      <c r="DA15" s="646"/>
      <c r="DB15" s="646"/>
      <c r="DC15" s="646"/>
      <c r="DD15" s="614">
        <v>50592</v>
      </c>
      <c r="DE15" s="609"/>
      <c r="DF15" s="609"/>
      <c r="DG15" s="609"/>
      <c r="DH15" s="609"/>
      <c r="DI15" s="609"/>
      <c r="DJ15" s="609"/>
      <c r="DK15" s="609"/>
      <c r="DL15" s="609"/>
      <c r="DM15" s="609"/>
      <c r="DN15" s="609"/>
      <c r="DO15" s="609"/>
      <c r="DP15" s="610"/>
      <c r="DQ15" s="614">
        <v>624515</v>
      </c>
      <c r="DR15" s="609"/>
      <c r="DS15" s="609"/>
      <c r="DT15" s="609"/>
      <c r="DU15" s="609"/>
      <c r="DV15" s="609"/>
      <c r="DW15" s="609"/>
      <c r="DX15" s="609"/>
      <c r="DY15" s="609"/>
      <c r="DZ15" s="609"/>
      <c r="EA15" s="609"/>
      <c r="EB15" s="609"/>
      <c r="EC15" s="645"/>
    </row>
    <row r="16" spans="2:143" ht="11.25" customHeight="1" x14ac:dyDescent="0.2">
      <c r="B16" s="605" t="s">
        <v>251</v>
      </c>
      <c r="C16" s="606"/>
      <c r="D16" s="606"/>
      <c r="E16" s="606"/>
      <c r="F16" s="606"/>
      <c r="G16" s="606"/>
      <c r="H16" s="606"/>
      <c r="I16" s="606"/>
      <c r="J16" s="606"/>
      <c r="K16" s="606"/>
      <c r="L16" s="606"/>
      <c r="M16" s="606"/>
      <c r="N16" s="606"/>
      <c r="O16" s="606"/>
      <c r="P16" s="606"/>
      <c r="Q16" s="607"/>
      <c r="R16" s="608">
        <v>7852</v>
      </c>
      <c r="S16" s="609"/>
      <c r="T16" s="609"/>
      <c r="U16" s="609"/>
      <c r="V16" s="609"/>
      <c r="W16" s="609"/>
      <c r="X16" s="609"/>
      <c r="Y16" s="610"/>
      <c r="Z16" s="646">
        <v>0</v>
      </c>
      <c r="AA16" s="646"/>
      <c r="AB16" s="646"/>
      <c r="AC16" s="646"/>
      <c r="AD16" s="647">
        <v>7852</v>
      </c>
      <c r="AE16" s="647"/>
      <c r="AF16" s="647"/>
      <c r="AG16" s="647"/>
      <c r="AH16" s="647"/>
      <c r="AI16" s="647"/>
      <c r="AJ16" s="647"/>
      <c r="AK16" s="647"/>
      <c r="AL16" s="611">
        <v>0.1</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253</v>
      </c>
      <c r="CE16" s="606"/>
      <c r="CF16" s="606"/>
      <c r="CG16" s="606"/>
      <c r="CH16" s="606"/>
      <c r="CI16" s="606"/>
      <c r="CJ16" s="606"/>
      <c r="CK16" s="606"/>
      <c r="CL16" s="606"/>
      <c r="CM16" s="606"/>
      <c r="CN16" s="606"/>
      <c r="CO16" s="606"/>
      <c r="CP16" s="606"/>
      <c r="CQ16" s="607"/>
      <c r="CR16" s="608">
        <v>210366</v>
      </c>
      <c r="CS16" s="609"/>
      <c r="CT16" s="609"/>
      <c r="CU16" s="609"/>
      <c r="CV16" s="609"/>
      <c r="CW16" s="609"/>
      <c r="CX16" s="609"/>
      <c r="CY16" s="610"/>
      <c r="CZ16" s="646">
        <v>1.3</v>
      </c>
      <c r="DA16" s="646"/>
      <c r="DB16" s="646"/>
      <c r="DC16" s="646"/>
      <c r="DD16" s="614" t="s">
        <v>122</v>
      </c>
      <c r="DE16" s="609"/>
      <c r="DF16" s="609"/>
      <c r="DG16" s="609"/>
      <c r="DH16" s="609"/>
      <c r="DI16" s="609"/>
      <c r="DJ16" s="609"/>
      <c r="DK16" s="609"/>
      <c r="DL16" s="609"/>
      <c r="DM16" s="609"/>
      <c r="DN16" s="609"/>
      <c r="DO16" s="609"/>
      <c r="DP16" s="610"/>
      <c r="DQ16" s="614">
        <v>119620</v>
      </c>
      <c r="DR16" s="609"/>
      <c r="DS16" s="609"/>
      <c r="DT16" s="609"/>
      <c r="DU16" s="609"/>
      <c r="DV16" s="609"/>
      <c r="DW16" s="609"/>
      <c r="DX16" s="609"/>
      <c r="DY16" s="609"/>
      <c r="DZ16" s="609"/>
      <c r="EA16" s="609"/>
      <c r="EB16" s="609"/>
      <c r="EC16" s="645"/>
    </row>
    <row r="17" spans="2:133" ht="11.25" customHeight="1" x14ac:dyDescent="0.2">
      <c r="B17" s="605" t="s">
        <v>254</v>
      </c>
      <c r="C17" s="606"/>
      <c r="D17" s="606"/>
      <c r="E17" s="606"/>
      <c r="F17" s="606"/>
      <c r="G17" s="606"/>
      <c r="H17" s="606"/>
      <c r="I17" s="606"/>
      <c r="J17" s="606"/>
      <c r="K17" s="606"/>
      <c r="L17" s="606"/>
      <c r="M17" s="606"/>
      <c r="N17" s="606"/>
      <c r="O17" s="606"/>
      <c r="P17" s="606"/>
      <c r="Q17" s="607"/>
      <c r="R17" s="608">
        <v>21647</v>
      </c>
      <c r="S17" s="609"/>
      <c r="T17" s="609"/>
      <c r="U17" s="609"/>
      <c r="V17" s="609"/>
      <c r="W17" s="609"/>
      <c r="X17" s="609"/>
      <c r="Y17" s="610"/>
      <c r="Z17" s="646">
        <v>0.1</v>
      </c>
      <c r="AA17" s="646"/>
      <c r="AB17" s="646"/>
      <c r="AC17" s="646"/>
      <c r="AD17" s="647">
        <v>21647</v>
      </c>
      <c r="AE17" s="647"/>
      <c r="AF17" s="647"/>
      <c r="AG17" s="647"/>
      <c r="AH17" s="647"/>
      <c r="AI17" s="647"/>
      <c r="AJ17" s="647"/>
      <c r="AK17" s="647"/>
      <c r="AL17" s="611">
        <v>0.3</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256</v>
      </c>
      <c r="CE17" s="606"/>
      <c r="CF17" s="606"/>
      <c r="CG17" s="606"/>
      <c r="CH17" s="606"/>
      <c r="CI17" s="606"/>
      <c r="CJ17" s="606"/>
      <c r="CK17" s="606"/>
      <c r="CL17" s="606"/>
      <c r="CM17" s="606"/>
      <c r="CN17" s="606"/>
      <c r="CO17" s="606"/>
      <c r="CP17" s="606"/>
      <c r="CQ17" s="607"/>
      <c r="CR17" s="608">
        <v>999815</v>
      </c>
      <c r="CS17" s="609"/>
      <c r="CT17" s="609"/>
      <c r="CU17" s="609"/>
      <c r="CV17" s="609"/>
      <c r="CW17" s="609"/>
      <c r="CX17" s="609"/>
      <c r="CY17" s="610"/>
      <c r="CZ17" s="646">
        <v>6.2</v>
      </c>
      <c r="DA17" s="646"/>
      <c r="DB17" s="646"/>
      <c r="DC17" s="646"/>
      <c r="DD17" s="614" t="s">
        <v>122</v>
      </c>
      <c r="DE17" s="609"/>
      <c r="DF17" s="609"/>
      <c r="DG17" s="609"/>
      <c r="DH17" s="609"/>
      <c r="DI17" s="609"/>
      <c r="DJ17" s="609"/>
      <c r="DK17" s="609"/>
      <c r="DL17" s="609"/>
      <c r="DM17" s="609"/>
      <c r="DN17" s="609"/>
      <c r="DO17" s="609"/>
      <c r="DP17" s="610"/>
      <c r="DQ17" s="614">
        <v>979012</v>
      </c>
      <c r="DR17" s="609"/>
      <c r="DS17" s="609"/>
      <c r="DT17" s="609"/>
      <c r="DU17" s="609"/>
      <c r="DV17" s="609"/>
      <c r="DW17" s="609"/>
      <c r="DX17" s="609"/>
      <c r="DY17" s="609"/>
      <c r="DZ17" s="609"/>
      <c r="EA17" s="609"/>
      <c r="EB17" s="609"/>
      <c r="EC17" s="645"/>
    </row>
    <row r="18" spans="2:133" ht="11.25" customHeight="1" x14ac:dyDescent="0.2">
      <c r="B18" s="605" t="s">
        <v>257</v>
      </c>
      <c r="C18" s="606"/>
      <c r="D18" s="606"/>
      <c r="E18" s="606"/>
      <c r="F18" s="606"/>
      <c r="G18" s="606"/>
      <c r="H18" s="606"/>
      <c r="I18" s="606"/>
      <c r="J18" s="606"/>
      <c r="K18" s="606"/>
      <c r="L18" s="606"/>
      <c r="M18" s="606"/>
      <c r="N18" s="606"/>
      <c r="O18" s="606"/>
      <c r="P18" s="606"/>
      <c r="Q18" s="607"/>
      <c r="R18" s="608">
        <v>9058</v>
      </c>
      <c r="S18" s="609"/>
      <c r="T18" s="609"/>
      <c r="U18" s="609"/>
      <c r="V18" s="609"/>
      <c r="W18" s="609"/>
      <c r="X18" s="609"/>
      <c r="Y18" s="610"/>
      <c r="Z18" s="646">
        <v>0.1</v>
      </c>
      <c r="AA18" s="646"/>
      <c r="AB18" s="646"/>
      <c r="AC18" s="646"/>
      <c r="AD18" s="647">
        <v>9058</v>
      </c>
      <c r="AE18" s="647"/>
      <c r="AF18" s="647"/>
      <c r="AG18" s="647"/>
      <c r="AH18" s="647"/>
      <c r="AI18" s="647"/>
      <c r="AJ18" s="647"/>
      <c r="AK18" s="647"/>
      <c r="AL18" s="611">
        <v>0.1</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260</v>
      </c>
      <c r="C19" s="606"/>
      <c r="D19" s="606"/>
      <c r="E19" s="606"/>
      <c r="F19" s="606"/>
      <c r="G19" s="606"/>
      <c r="H19" s="606"/>
      <c r="I19" s="606"/>
      <c r="J19" s="606"/>
      <c r="K19" s="606"/>
      <c r="L19" s="606"/>
      <c r="M19" s="606"/>
      <c r="N19" s="606"/>
      <c r="O19" s="606"/>
      <c r="P19" s="606"/>
      <c r="Q19" s="607"/>
      <c r="R19" s="608">
        <v>8368</v>
      </c>
      <c r="S19" s="609"/>
      <c r="T19" s="609"/>
      <c r="U19" s="609"/>
      <c r="V19" s="609"/>
      <c r="W19" s="609"/>
      <c r="X19" s="609"/>
      <c r="Y19" s="610"/>
      <c r="Z19" s="646">
        <v>0.1</v>
      </c>
      <c r="AA19" s="646"/>
      <c r="AB19" s="646"/>
      <c r="AC19" s="646"/>
      <c r="AD19" s="647">
        <v>8368</v>
      </c>
      <c r="AE19" s="647"/>
      <c r="AF19" s="647"/>
      <c r="AG19" s="647"/>
      <c r="AH19" s="647"/>
      <c r="AI19" s="647"/>
      <c r="AJ19" s="647"/>
      <c r="AK19" s="647"/>
      <c r="AL19" s="611">
        <v>0.1</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7"/>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263</v>
      </c>
      <c r="C20" s="676"/>
      <c r="D20" s="676"/>
      <c r="E20" s="676"/>
      <c r="F20" s="676"/>
      <c r="G20" s="676"/>
      <c r="H20" s="676"/>
      <c r="I20" s="676"/>
      <c r="J20" s="676"/>
      <c r="K20" s="676"/>
      <c r="L20" s="676"/>
      <c r="M20" s="676"/>
      <c r="N20" s="676"/>
      <c r="O20" s="676"/>
      <c r="P20" s="676"/>
      <c r="Q20" s="677"/>
      <c r="R20" s="608">
        <v>690</v>
      </c>
      <c r="S20" s="609"/>
      <c r="T20" s="609"/>
      <c r="U20" s="609"/>
      <c r="V20" s="609"/>
      <c r="W20" s="609"/>
      <c r="X20" s="609"/>
      <c r="Y20" s="610"/>
      <c r="Z20" s="646">
        <v>0</v>
      </c>
      <c r="AA20" s="646"/>
      <c r="AB20" s="646"/>
      <c r="AC20" s="646"/>
      <c r="AD20" s="647">
        <v>690</v>
      </c>
      <c r="AE20" s="647"/>
      <c r="AF20" s="647"/>
      <c r="AG20" s="647"/>
      <c r="AH20" s="647"/>
      <c r="AI20" s="647"/>
      <c r="AJ20" s="647"/>
      <c r="AK20" s="647"/>
      <c r="AL20" s="611">
        <v>0</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7"/>
      <c r="CD20" s="605" t="s">
        <v>265</v>
      </c>
      <c r="CE20" s="606"/>
      <c r="CF20" s="606"/>
      <c r="CG20" s="606"/>
      <c r="CH20" s="606"/>
      <c r="CI20" s="606"/>
      <c r="CJ20" s="606"/>
      <c r="CK20" s="606"/>
      <c r="CL20" s="606"/>
      <c r="CM20" s="606"/>
      <c r="CN20" s="606"/>
      <c r="CO20" s="606"/>
      <c r="CP20" s="606"/>
      <c r="CQ20" s="607"/>
      <c r="CR20" s="608">
        <v>16104228</v>
      </c>
      <c r="CS20" s="609"/>
      <c r="CT20" s="609"/>
      <c r="CU20" s="609"/>
      <c r="CV20" s="609"/>
      <c r="CW20" s="609"/>
      <c r="CX20" s="609"/>
      <c r="CY20" s="610"/>
      <c r="CZ20" s="646">
        <v>100</v>
      </c>
      <c r="DA20" s="646"/>
      <c r="DB20" s="646"/>
      <c r="DC20" s="646"/>
      <c r="DD20" s="614">
        <v>1747240</v>
      </c>
      <c r="DE20" s="609"/>
      <c r="DF20" s="609"/>
      <c r="DG20" s="609"/>
      <c r="DH20" s="609"/>
      <c r="DI20" s="609"/>
      <c r="DJ20" s="609"/>
      <c r="DK20" s="609"/>
      <c r="DL20" s="609"/>
      <c r="DM20" s="609"/>
      <c r="DN20" s="609"/>
      <c r="DO20" s="609"/>
      <c r="DP20" s="610"/>
      <c r="DQ20" s="614">
        <v>9061153</v>
      </c>
      <c r="DR20" s="609"/>
      <c r="DS20" s="609"/>
      <c r="DT20" s="609"/>
      <c r="DU20" s="609"/>
      <c r="DV20" s="609"/>
      <c r="DW20" s="609"/>
      <c r="DX20" s="609"/>
      <c r="DY20" s="609"/>
      <c r="DZ20" s="609"/>
      <c r="EA20" s="609"/>
      <c r="EB20" s="609"/>
      <c r="EC20" s="645"/>
    </row>
    <row r="21" spans="2:133" ht="11.25" customHeight="1" x14ac:dyDescent="0.2">
      <c r="B21" s="605" t="s">
        <v>266</v>
      </c>
      <c r="C21" s="606"/>
      <c r="D21" s="606"/>
      <c r="E21" s="606"/>
      <c r="F21" s="606"/>
      <c r="G21" s="606"/>
      <c r="H21" s="606"/>
      <c r="I21" s="606"/>
      <c r="J21" s="606"/>
      <c r="K21" s="606"/>
      <c r="L21" s="606"/>
      <c r="M21" s="606"/>
      <c r="N21" s="606"/>
      <c r="O21" s="606"/>
      <c r="P21" s="606"/>
      <c r="Q21" s="607"/>
      <c r="R21" s="608">
        <v>5019979</v>
      </c>
      <c r="S21" s="609"/>
      <c r="T21" s="609"/>
      <c r="U21" s="609"/>
      <c r="V21" s="609"/>
      <c r="W21" s="609"/>
      <c r="X21" s="609"/>
      <c r="Y21" s="610"/>
      <c r="Z21" s="646">
        <v>30.2</v>
      </c>
      <c r="AA21" s="646"/>
      <c r="AB21" s="646"/>
      <c r="AC21" s="646"/>
      <c r="AD21" s="647">
        <v>4321934</v>
      </c>
      <c r="AE21" s="647"/>
      <c r="AF21" s="647"/>
      <c r="AG21" s="647"/>
      <c r="AH21" s="647"/>
      <c r="AI21" s="647"/>
      <c r="AJ21" s="647"/>
      <c r="AK21" s="647"/>
      <c r="AL21" s="611">
        <v>61.9</v>
      </c>
      <c r="AM21" s="612"/>
      <c r="AN21" s="612"/>
      <c r="AO21" s="648"/>
      <c r="AP21" s="605" t="s">
        <v>267</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268</v>
      </c>
      <c r="C22" s="606"/>
      <c r="D22" s="606"/>
      <c r="E22" s="606"/>
      <c r="F22" s="606"/>
      <c r="G22" s="606"/>
      <c r="H22" s="606"/>
      <c r="I22" s="606"/>
      <c r="J22" s="606"/>
      <c r="K22" s="606"/>
      <c r="L22" s="606"/>
      <c r="M22" s="606"/>
      <c r="N22" s="606"/>
      <c r="O22" s="606"/>
      <c r="P22" s="606"/>
      <c r="Q22" s="607"/>
      <c r="R22" s="608">
        <v>4321934</v>
      </c>
      <c r="S22" s="609"/>
      <c r="T22" s="609"/>
      <c r="U22" s="609"/>
      <c r="V22" s="609"/>
      <c r="W22" s="609"/>
      <c r="X22" s="609"/>
      <c r="Y22" s="610"/>
      <c r="Z22" s="646">
        <v>26</v>
      </c>
      <c r="AA22" s="646"/>
      <c r="AB22" s="646"/>
      <c r="AC22" s="646"/>
      <c r="AD22" s="647">
        <v>4321934</v>
      </c>
      <c r="AE22" s="647"/>
      <c r="AF22" s="647"/>
      <c r="AG22" s="647"/>
      <c r="AH22" s="647"/>
      <c r="AI22" s="647"/>
      <c r="AJ22" s="647"/>
      <c r="AK22" s="647"/>
      <c r="AL22" s="611">
        <v>61.9</v>
      </c>
      <c r="AM22" s="612"/>
      <c r="AN22" s="612"/>
      <c r="AO22" s="648"/>
      <c r="AP22" s="605" t="s">
        <v>269</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271</v>
      </c>
      <c r="C23" s="606"/>
      <c r="D23" s="606"/>
      <c r="E23" s="606"/>
      <c r="F23" s="606"/>
      <c r="G23" s="606"/>
      <c r="H23" s="606"/>
      <c r="I23" s="606"/>
      <c r="J23" s="606"/>
      <c r="K23" s="606"/>
      <c r="L23" s="606"/>
      <c r="M23" s="606"/>
      <c r="N23" s="606"/>
      <c r="O23" s="606"/>
      <c r="P23" s="606"/>
      <c r="Q23" s="607"/>
      <c r="R23" s="608">
        <v>698045</v>
      </c>
      <c r="S23" s="609"/>
      <c r="T23" s="609"/>
      <c r="U23" s="609"/>
      <c r="V23" s="609"/>
      <c r="W23" s="609"/>
      <c r="X23" s="609"/>
      <c r="Y23" s="610"/>
      <c r="Z23" s="646">
        <v>4.2</v>
      </c>
      <c r="AA23" s="646"/>
      <c r="AB23" s="646"/>
      <c r="AC23" s="646"/>
      <c r="AD23" s="647" t="s">
        <v>122</v>
      </c>
      <c r="AE23" s="647"/>
      <c r="AF23" s="647"/>
      <c r="AG23" s="647"/>
      <c r="AH23" s="647"/>
      <c r="AI23" s="647"/>
      <c r="AJ23" s="647"/>
      <c r="AK23" s="647"/>
      <c r="AL23" s="611" t="s">
        <v>122</v>
      </c>
      <c r="AM23" s="612"/>
      <c r="AN23" s="612"/>
      <c r="AO23" s="648"/>
      <c r="AP23" s="605" t="s">
        <v>272</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2">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280</v>
      </c>
      <c r="CE24" s="667"/>
      <c r="CF24" s="667"/>
      <c r="CG24" s="667"/>
      <c r="CH24" s="667"/>
      <c r="CI24" s="667"/>
      <c r="CJ24" s="667"/>
      <c r="CK24" s="667"/>
      <c r="CL24" s="667"/>
      <c r="CM24" s="667"/>
      <c r="CN24" s="667"/>
      <c r="CO24" s="667"/>
      <c r="CP24" s="667"/>
      <c r="CQ24" s="668"/>
      <c r="CR24" s="663">
        <v>5918712</v>
      </c>
      <c r="CS24" s="664"/>
      <c r="CT24" s="664"/>
      <c r="CU24" s="664"/>
      <c r="CV24" s="664"/>
      <c r="CW24" s="664"/>
      <c r="CX24" s="664"/>
      <c r="CY24" s="689"/>
      <c r="CZ24" s="690">
        <v>36.799999999999997</v>
      </c>
      <c r="DA24" s="672"/>
      <c r="DB24" s="672"/>
      <c r="DC24" s="692"/>
      <c r="DD24" s="688">
        <v>3903096</v>
      </c>
      <c r="DE24" s="664"/>
      <c r="DF24" s="664"/>
      <c r="DG24" s="664"/>
      <c r="DH24" s="664"/>
      <c r="DI24" s="664"/>
      <c r="DJ24" s="664"/>
      <c r="DK24" s="689"/>
      <c r="DL24" s="688">
        <v>3788283</v>
      </c>
      <c r="DM24" s="664"/>
      <c r="DN24" s="664"/>
      <c r="DO24" s="664"/>
      <c r="DP24" s="664"/>
      <c r="DQ24" s="664"/>
      <c r="DR24" s="664"/>
      <c r="DS24" s="664"/>
      <c r="DT24" s="664"/>
      <c r="DU24" s="664"/>
      <c r="DV24" s="689"/>
      <c r="DW24" s="690">
        <v>54.1</v>
      </c>
      <c r="DX24" s="672"/>
      <c r="DY24" s="672"/>
      <c r="DZ24" s="672"/>
      <c r="EA24" s="672"/>
      <c r="EB24" s="672"/>
      <c r="EC24" s="691"/>
    </row>
    <row r="25" spans="2:133" ht="11.25" customHeight="1" x14ac:dyDescent="0.2">
      <c r="B25" s="605" t="s">
        <v>281</v>
      </c>
      <c r="C25" s="606"/>
      <c r="D25" s="606"/>
      <c r="E25" s="606"/>
      <c r="F25" s="606"/>
      <c r="G25" s="606"/>
      <c r="H25" s="606"/>
      <c r="I25" s="606"/>
      <c r="J25" s="606"/>
      <c r="K25" s="606"/>
      <c r="L25" s="606"/>
      <c r="M25" s="606"/>
      <c r="N25" s="606"/>
      <c r="O25" s="606"/>
      <c r="P25" s="606"/>
      <c r="Q25" s="607"/>
      <c r="R25" s="608">
        <v>7616193</v>
      </c>
      <c r="S25" s="609"/>
      <c r="T25" s="609"/>
      <c r="U25" s="609"/>
      <c r="V25" s="609"/>
      <c r="W25" s="609"/>
      <c r="X25" s="609"/>
      <c r="Y25" s="610"/>
      <c r="Z25" s="646">
        <v>45.8</v>
      </c>
      <c r="AA25" s="646"/>
      <c r="AB25" s="646"/>
      <c r="AC25" s="646"/>
      <c r="AD25" s="647">
        <v>6918148</v>
      </c>
      <c r="AE25" s="647"/>
      <c r="AF25" s="647"/>
      <c r="AG25" s="647"/>
      <c r="AH25" s="647"/>
      <c r="AI25" s="647"/>
      <c r="AJ25" s="647"/>
      <c r="AK25" s="647"/>
      <c r="AL25" s="611">
        <v>99.2</v>
      </c>
      <c r="AM25" s="612"/>
      <c r="AN25" s="612"/>
      <c r="AO25" s="648"/>
      <c r="AP25" s="605" t="s">
        <v>282</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283</v>
      </c>
      <c r="CE25" s="606"/>
      <c r="CF25" s="606"/>
      <c r="CG25" s="606"/>
      <c r="CH25" s="606"/>
      <c r="CI25" s="606"/>
      <c r="CJ25" s="606"/>
      <c r="CK25" s="606"/>
      <c r="CL25" s="606"/>
      <c r="CM25" s="606"/>
      <c r="CN25" s="606"/>
      <c r="CO25" s="606"/>
      <c r="CP25" s="606"/>
      <c r="CQ25" s="607"/>
      <c r="CR25" s="608">
        <v>2174726</v>
      </c>
      <c r="CS25" s="621"/>
      <c r="CT25" s="621"/>
      <c r="CU25" s="621"/>
      <c r="CV25" s="621"/>
      <c r="CW25" s="621"/>
      <c r="CX25" s="621"/>
      <c r="CY25" s="622"/>
      <c r="CZ25" s="611">
        <v>13.5</v>
      </c>
      <c r="DA25" s="623"/>
      <c r="DB25" s="623"/>
      <c r="DC25" s="624"/>
      <c r="DD25" s="614">
        <v>1944184</v>
      </c>
      <c r="DE25" s="621"/>
      <c r="DF25" s="621"/>
      <c r="DG25" s="621"/>
      <c r="DH25" s="621"/>
      <c r="DI25" s="621"/>
      <c r="DJ25" s="621"/>
      <c r="DK25" s="622"/>
      <c r="DL25" s="614">
        <v>1889466</v>
      </c>
      <c r="DM25" s="621"/>
      <c r="DN25" s="621"/>
      <c r="DO25" s="621"/>
      <c r="DP25" s="621"/>
      <c r="DQ25" s="621"/>
      <c r="DR25" s="621"/>
      <c r="DS25" s="621"/>
      <c r="DT25" s="621"/>
      <c r="DU25" s="621"/>
      <c r="DV25" s="622"/>
      <c r="DW25" s="611">
        <v>27</v>
      </c>
      <c r="DX25" s="623"/>
      <c r="DY25" s="623"/>
      <c r="DZ25" s="623"/>
      <c r="EA25" s="623"/>
      <c r="EB25" s="623"/>
      <c r="EC25" s="635"/>
    </row>
    <row r="26" spans="2:133" ht="11.25" customHeight="1" x14ac:dyDescent="0.2">
      <c r="B26" s="605" t="s">
        <v>284</v>
      </c>
      <c r="C26" s="606"/>
      <c r="D26" s="606"/>
      <c r="E26" s="606"/>
      <c r="F26" s="606"/>
      <c r="G26" s="606"/>
      <c r="H26" s="606"/>
      <c r="I26" s="606"/>
      <c r="J26" s="606"/>
      <c r="K26" s="606"/>
      <c r="L26" s="606"/>
      <c r="M26" s="606"/>
      <c r="N26" s="606"/>
      <c r="O26" s="606"/>
      <c r="P26" s="606"/>
      <c r="Q26" s="607"/>
      <c r="R26" s="608">
        <v>1350</v>
      </c>
      <c r="S26" s="609"/>
      <c r="T26" s="609"/>
      <c r="U26" s="609"/>
      <c r="V26" s="609"/>
      <c r="W26" s="609"/>
      <c r="X26" s="609"/>
      <c r="Y26" s="610"/>
      <c r="Z26" s="646">
        <v>0</v>
      </c>
      <c r="AA26" s="646"/>
      <c r="AB26" s="646"/>
      <c r="AC26" s="646"/>
      <c r="AD26" s="647">
        <v>1350</v>
      </c>
      <c r="AE26" s="647"/>
      <c r="AF26" s="647"/>
      <c r="AG26" s="647"/>
      <c r="AH26" s="647"/>
      <c r="AI26" s="647"/>
      <c r="AJ26" s="647"/>
      <c r="AK26" s="647"/>
      <c r="AL26" s="611">
        <v>0</v>
      </c>
      <c r="AM26" s="612"/>
      <c r="AN26" s="612"/>
      <c r="AO26" s="648"/>
      <c r="AP26" s="605" t="s">
        <v>285</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286</v>
      </c>
      <c r="CE26" s="606"/>
      <c r="CF26" s="606"/>
      <c r="CG26" s="606"/>
      <c r="CH26" s="606"/>
      <c r="CI26" s="606"/>
      <c r="CJ26" s="606"/>
      <c r="CK26" s="606"/>
      <c r="CL26" s="606"/>
      <c r="CM26" s="606"/>
      <c r="CN26" s="606"/>
      <c r="CO26" s="606"/>
      <c r="CP26" s="606"/>
      <c r="CQ26" s="607"/>
      <c r="CR26" s="608">
        <v>1334114</v>
      </c>
      <c r="CS26" s="609"/>
      <c r="CT26" s="609"/>
      <c r="CU26" s="609"/>
      <c r="CV26" s="609"/>
      <c r="CW26" s="609"/>
      <c r="CX26" s="609"/>
      <c r="CY26" s="610"/>
      <c r="CZ26" s="611">
        <v>8.3000000000000007</v>
      </c>
      <c r="DA26" s="623"/>
      <c r="DB26" s="623"/>
      <c r="DC26" s="624"/>
      <c r="DD26" s="614">
        <v>1226024</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287</v>
      </c>
      <c r="C27" s="606"/>
      <c r="D27" s="606"/>
      <c r="E27" s="606"/>
      <c r="F27" s="606"/>
      <c r="G27" s="606"/>
      <c r="H27" s="606"/>
      <c r="I27" s="606"/>
      <c r="J27" s="606"/>
      <c r="K27" s="606"/>
      <c r="L27" s="606"/>
      <c r="M27" s="606"/>
      <c r="N27" s="606"/>
      <c r="O27" s="606"/>
      <c r="P27" s="606"/>
      <c r="Q27" s="607"/>
      <c r="R27" s="608">
        <v>95215</v>
      </c>
      <c r="S27" s="609"/>
      <c r="T27" s="609"/>
      <c r="U27" s="609"/>
      <c r="V27" s="609"/>
      <c r="W27" s="609"/>
      <c r="X27" s="609"/>
      <c r="Y27" s="610"/>
      <c r="Z27" s="646">
        <v>0.6</v>
      </c>
      <c r="AA27" s="646"/>
      <c r="AB27" s="646"/>
      <c r="AC27" s="646"/>
      <c r="AD27" s="647">
        <v>20766</v>
      </c>
      <c r="AE27" s="647"/>
      <c r="AF27" s="647"/>
      <c r="AG27" s="647"/>
      <c r="AH27" s="647"/>
      <c r="AI27" s="647"/>
      <c r="AJ27" s="647"/>
      <c r="AK27" s="647"/>
      <c r="AL27" s="611">
        <v>0.3</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1959208</v>
      </c>
      <c r="BH27" s="609"/>
      <c r="BI27" s="609"/>
      <c r="BJ27" s="609"/>
      <c r="BK27" s="609"/>
      <c r="BL27" s="609"/>
      <c r="BM27" s="609"/>
      <c r="BN27" s="610"/>
      <c r="BO27" s="646">
        <v>100</v>
      </c>
      <c r="BP27" s="646"/>
      <c r="BQ27" s="646"/>
      <c r="BR27" s="646"/>
      <c r="BS27" s="647">
        <v>122903</v>
      </c>
      <c r="BT27" s="647"/>
      <c r="BU27" s="647"/>
      <c r="BV27" s="647"/>
      <c r="BW27" s="647"/>
      <c r="BX27" s="647"/>
      <c r="BY27" s="647"/>
      <c r="BZ27" s="647"/>
      <c r="CA27" s="647"/>
      <c r="CB27" s="687"/>
      <c r="CD27" s="605" t="s">
        <v>289</v>
      </c>
      <c r="CE27" s="606"/>
      <c r="CF27" s="606"/>
      <c r="CG27" s="606"/>
      <c r="CH27" s="606"/>
      <c r="CI27" s="606"/>
      <c r="CJ27" s="606"/>
      <c r="CK27" s="606"/>
      <c r="CL27" s="606"/>
      <c r="CM27" s="606"/>
      <c r="CN27" s="606"/>
      <c r="CO27" s="606"/>
      <c r="CP27" s="606"/>
      <c r="CQ27" s="607"/>
      <c r="CR27" s="608">
        <v>2744171</v>
      </c>
      <c r="CS27" s="621"/>
      <c r="CT27" s="621"/>
      <c r="CU27" s="621"/>
      <c r="CV27" s="621"/>
      <c r="CW27" s="621"/>
      <c r="CX27" s="621"/>
      <c r="CY27" s="622"/>
      <c r="CZ27" s="611">
        <v>17</v>
      </c>
      <c r="DA27" s="623"/>
      <c r="DB27" s="623"/>
      <c r="DC27" s="624"/>
      <c r="DD27" s="614">
        <v>979900</v>
      </c>
      <c r="DE27" s="621"/>
      <c r="DF27" s="621"/>
      <c r="DG27" s="621"/>
      <c r="DH27" s="621"/>
      <c r="DI27" s="621"/>
      <c r="DJ27" s="621"/>
      <c r="DK27" s="622"/>
      <c r="DL27" s="614">
        <v>919805</v>
      </c>
      <c r="DM27" s="621"/>
      <c r="DN27" s="621"/>
      <c r="DO27" s="621"/>
      <c r="DP27" s="621"/>
      <c r="DQ27" s="621"/>
      <c r="DR27" s="621"/>
      <c r="DS27" s="621"/>
      <c r="DT27" s="621"/>
      <c r="DU27" s="621"/>
      <c r="DV27" s="622"/>
      <c r="DW27" s="611">
        <v>13.1</v>
      </c>
      <c r="DX27" s="623"/>
      <c r="DY27" s="623"/>
      <c r="DZ27" s="623"/>
      <c r="EA27" s="623"/>
      <c r="EB27" s="623"/>
      <c r="EC27" s="635"/>
    </row>
    <row r="28" spans="2:133" ht="11.25" customHeight="1" x14ac:dyDescent="0.2">
      <c r="B28" s="605" t="s">
        <v>290</v>
      </c>
      <c r="C28" s="606"/>
      <c r="D28" s="606"/>
      <c r="E28" s="606"/>
      <c r="F28" s="606"/>
      <c r="G28" s="606"/>
      <c r="H28" s="606"/>
      <c r="I28" s="606"/>
      <c r="J28" s="606"/>
      <c r="K28" s="606"/>
      <c r="L28" s="606"/>
      <c r="M28" s="606"/>
      <c r="N28" s="606"/>
      <c r="O28" s="606"/>
      <c r="P28" s="606"/>
      <c r="Q28" s="607"/>
      <c r="R28" s="608">
        <v>105047</v>
      </c>
      <c r="S28" s="609"/>
      <c r="T28" s="609"/>
      <c r="U28" s="609"/>
      <c r="V28" s="609"/>
      <c r="W28" s="609"/>
      <c r="X28" s="609"/>
      <c r="Y28" s="610"/>
      <c r="Z28" s="646">
        <v>0.6</v>
      </c>
      <c r="AA28" s="646"/>
      <c r="AB28" s="646"/>
      <c r="AC28" s="646"/>
      <c r="AD28" s="647">
        <v>7510</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999815</v>
      </c>
      <c r="CS28" s="609"/>
      <c r="CT28" s="609"/>
      <c r="CU28" s="609"/>
      <c r="CV28" s="609"/>
      <c r="CW28" s="609"/>
      <c r="CX28" s="609"/>
      <c r="CY28" s="610"/>
      <c r="CZ28" s="611">
        <v>6.2</v>
      </c>
      <c r="DA28" s="623"/>
      <c r="DB28" s="623"/>
      <c r="DC28" s="624"/>
      <c r="DD28" s="614">
        <v>979012</v>
      </c>
      <c r="DE28" s="609"/>
      <c r="DF28" s="609"/>
      <c r="DG28" s="609"/>
      <c r="DH28" s="609"/>
      <c r="DI28" s="609"/>
      <c r="DJ28" s="609"/>
      <c r="DK28" s="610"/>
      <c r="DL28" s="614">
        <v>979012</v>
      </c>
      <c r="DM28" s="609"/>
      <c r="DN28" s="609"/>
      <c r="DO28" s="609"/>
      <c r="DP28" s="609"/>
      <c r="DQ28" s="609"/>
      <c r="DR28" s="609"/>
      <c r="DS28" s="609"/>
      <c r="DT28" s="609"/>
      <c r="DU28" s="609"/>
      <c r="DV28" s="610"/>
      <c r="DW28" s="611">
        <v>14</v>
      </c>
      <c r="DX28" s="623"/>
      <c r="DY28" s="623"/>
      <c r="DZ28" s="623"/>
      <c r="EA28" s="623"/>
      <c r="EB28" s="623"/>
      <c r="EC28" s="635"/>
    </row>
    <row r="29" spans="2:133" ht="11.25" customHeight="1" x14ac:dyDescent="0.2">
      <c r="B29" s="605" t="s">
        <v>292</v>
      </c>
      <c r="C29" s="606"/>
      <c r="D29" s="606"/>
      <c r="E29" s="606"/>
      <c r="F29" s="606"/>
      <c r="G29" s="606"/>
      <c r="H29" s="606"/>
      <c r="I29" s="606"/>
      <c r="J29" s="606"/>
      <c r="K29" s="606"/>
      <c r="L29" s="606"/>
      <c r="M29" s="606"/>
      <c r="N29" s="606"/>
      <c r="O29" s="606"/>
      <c r="P29" s="606"/>
      <c r="Q29" s="607"/>
      <c r="R29" s="608">
        <v>32192</v>
      </c>
      <c r="S29" s="609"/>
      <c r="T29" s="609"/>
      <c r="U29" s="609"/>
      <c r="V29" s="609"/>
      <c r="W29" s="609"/>
      <c r="X29" s="609"/>
      <c r="Y29" s="610"/>
      <c r="Z29" s="646">
        <v>0.2</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293</v>
      </c>
      <c r="CE29" s="628"/>
      <c r="CF29" s="605" t="s">
        <v>66</v>
      </c>
      <c r="CG29" s="606"/>
      <c r="CH29" s="606"/>
      <c r="CI29" s="606"/>
      <c r="CJ29" s="606"/>
      <c r="CK29" s="606"/>
      <c r="CL29" s="606"/>
      <c r="CM29" s="606"/>
      <c r="CN29" s="606"/>
      <c r="CO29" s="606"/>
      <c r="CP29" s="606"/>
      <c r="CQ29" s="607"/>
      <c r="CR29" s="608">
        <v>999815</v>
      </c>
      <c r="CS29" s="621"/>
      <c r="CT29" s="621"/>
      <c r="CU29" s="621"/>
      <c r="CV29" s="621"/>
      <c r="CW29" s="621"/>
      <c r="CX29" s="621"/>
      <c r="CY29" s="622"/>
      <c r="CZ29" s="611">
        <v>6.2</v>
      </c>
      <c r="DA29" s="623"/>
      <c r="DB29" s="623"/>
      <c r="DC29" s="624"/>
      <c r="DD29" s="614">
        <v>979012</v>
      </c>
      <c r="DE29" s="621"/>
      <c r="DF29" s="621"/>
      <c r="DG29" s="621"/>
      <c r="DH29" s="621"/>
      <c r="DI29" s="621"/>
      <c r="DJ29" s="621"/>
      <c r="DK29" s="622"/>
      <c r="DL29" s="614">
        <v>979012</v>
      </c>
      <c r="DM29" s="621"/>
      <c r="DN29" s="621"/>
      <c r="DO29" s="621"/>
      <c r="DP29" s="621"/>
      <c r="DQ29" s="621"/>
      <c r="DR29" s="621"/>
      <c r="DS29" s="621"/>
      <c r="DT29" s="621"/>
      <c r="DU29" s="621"/>
      <c r="DV29" s="622"/>
      <c r="DW29" s="611">
        <v>14</v>
      </c>
      <c r="DX29" s="623"/>
      <c r="DY29" s="623"/>
      <c r="DZ29" s="623"/>
      <c r="EA29" s="623"/>
      <c r="EB29" s="623"/>
      <c r="EC29" s="635"/>
    </row>
    <row r="30" spans="2:133" ht="11.25" customHeight="1" x14ac:dyDescent="0.2">
      <c r="B30" s="605" t="s">
        <v>294</v>
      </c>
      <c r="C30" s="606"/>
      <c r="D30" s="606"/>
      <c r="E30" s="606"/>
      <c r="F30" s="606"/>
      <c r="G30" s="606"/>
      <c r="H30" s="606"/>
      <c r="I30" s="606"/>
      <c r="J30" s="606"/>
      <c r="K30" s="606"/>
      <c r="L30" s="606"/>
      <c r="M30" s="606"/>
      <c r="N30" s="606"/>
      <c r="O30" s="606"/>
      <c r="P30" s="606"/>
      <c r="Q30" s="607"/>
      <c r="R30" s="608">
        <v>2182348</v>
      </c>
      <c r="S30" s="609"/>
      <c r="T30" s="609"/>
      <c r="U30" s="609"/>
      <c r="V30" s="609"/>
      <c r="W30" s="609"/>
      <c r="X30" s="609"/>
      <c r="Y30" s="610"/>
      <c r="Z30" s="646">
        <v>13.1</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83"/>
      <c r="BI30" s="683"/>
      <c r="BJ30" s="683"/>
      <c r="BK30" s="683"/>
      <c r="BL30" s="683"/>
      <c r="BM30" s="683"/>
      <c r="BN30" s="683"/>
      <c r="BO30" s="683"/>
      <c r="BP30" s="683"/>
      <c r="BQ30" s="684"/>
      <c r="BR30" s="660" t="s">
        <v>296</v>
      </c>
      <c r="BS30" s="683"/>
      <c r="BT30" s="683"/>
      <c r="BU30" s="683"/>
      <c r="BV30" s="683"/>
      <c r="BW30" s="683"/>
      <c r="BX30" s="683"/>
      <c r="BY30" s="683"/>
      <c r="BZ30" s="683"/>
      <c r="CA30" s="683"/>
      <c r="CB30" s="684"/>
      <c r="CD30" s="629"/>
      <c r="CE30" s="630"/>
      <c r="CF30" s="605" t="s">
        <v>297</v>
      </c>
      <c r="CG30" s="606"/>
      <c r="CH30" s="606"/>
      <c r="CI30" s="606"/>
      <c r="CJ30" s="606"/>
      <c r="CK30" s="606"/>
      <c r="CL30" s="606"/>
      <c r="CM30" s="606"/>
      <c r="CN30" s="606"/>
      <c r="CO30" s="606"/>
      <c r="CP30" s="606"/>
      <c r="CQ30" s="607"/>
      <c r="CR30" s="608">
        <v>963696</v>
      </c>
      <c r="CS30" s="609"/>
      <c r="CT30" s="609"/>
      <c r="CU30" s="609"/>
      <c r="CV30" s="609"/>
      <c r="CW30" s="609"/>
      <c r="CX30" s="609"/>
      <c r="CY30" s="610"/>
      <c r="CZ30" s="611">
        <v>6</v>
      </c>
      <c r="DA30" s="623"/>
      <c r="DB30" s="623"/>
      <c r="DC30" s="624"/>
      <c r="DD30" s="614">
        <v>942893</v>
      </c>
      <c r="DE30" s="609"/>
      <c r="DF30" s="609"/>
      <c r="DG30" s="609"/>
      <c r="DH30" s="609"/>
      <c r="DI30" s="609"/>
      <c r="DJ30" s="609"/>
      <c r="DK30" s="610"/>
      <c r="DL30" s="614">
        <v>942893</v>
      </c>
      <c r="DM30" s="609"/>
      <c r="DN30" s="609"/>
      <c r="DO30" s="609"/>
      <c r="DP30" s="609"/>
      <c r="DQ30" s="609"/>
      <c r="DR30" s="609"/>
      <c r="DS30" s="609"/>
      <c r="DT30" s="609"/>
      <c r="DU30" s="609"/>
      <c r="DV30" s="610"/>
      <c r="DW30" s="611">
        <v>13.5</v>
      </c>
      <c r="DX30" s="623"/>
      <c r="DY30" s="623"/>
      <c r="DZ30" s="623"/>
      <c r="EA30" s="623"/>
      <c r="EB30" s="623"/>
      <c r="EC30" s="635"/>
    </row>
    <row r="31" spans="2:133" ht="11.25" customHeight="1" x14ac:dyDescent="0.2">
      <c r="B31" s="675" t="s">
        <v>298</v>
      </c>
      <c r="C31" s="676"/>
      <c r="D31" s="676"/>
      <c r="E31" s="676"/>
      <c r="F31" s="676"/>
      <c r="G31" s="676"/>
      <c r="H31" s="676"/>
      <c r="I31" s="676"/>
      <c r="J31" s="676"/>
      <c r="K31" s="676"/>
      <c r="L31" s="676"/>
      <c r="M31" s="676"/>
      <c r="N31" s="676"/>
      <c r="O31" s="676"/>
      <c r="P31" s="676"/>
      <c r="Q31" s="677"/>
      <c r="R31" s="608">
        <v>24408</v>
      </c>
      <c r="S31" s="609"/>
      <c r="T31" s="609"/>
      <c r="U31" s="609"/>
      <c r="V31" s="609"/>
      <c r="W31" s="609"/>
      <c r="X31" s="609"/>
      <c r="Y31" s="610"/>
      <c r="Z31" s="646">
        <v>0.1</v>
      </c>
      <c r="AA31" s="646"/>
      <c r="AB31" s="646"/>
      <c r="AC31" s="646"/>
      <c r="AD31" s="647">
        <v>24408</v>
      </c>
      <c r="AE31" s="647"/>
      <c r="AF31" s="647"/>
      <c r="AG31" s="647"/>
      <c r="AH31" s="647"/>
      <c r="AI31" s="647"/>
      <c r="AJ31" s="647"/>
      <c r="AK31" s="647"/>
      <c r="AL31" s="611">
        <v>0.3</v>
      </c>
      <c r="AM31" s="612"/>
      <c r="AN31" s="612"/>
      <c r="AO31" s="648"/>
      <c r="AP31" s="678" t="s">
        <v>299</v>
      </c>
      <c r="AQ31" s="679"/>
      <c r="AR31" s="679"/>
      <c r="AS31" s="679"/>
      <c r="AT31" s="680" t="s">
        <v>300</v>
      </c>
      <c r="AU31" s="212"/>
      <c r="AV31" s="212"/>
      <c r="AW31" s="212"/>
      <c r="AX31" s="666" t="s">
        <v>178</v>
      </c>
      <c r="AY31" s="667"/>
      <c r="AZ31" s="667"/>
      <c r="BA31" s="667"/>
      <c r="BB31" s="667"/>
      <c r="BC31" s="667"/>
      <c r="BD31" s="667"/>
      <c r="BE31" s="667"/>
      <c r="BF31" s="668"/>
      <c r="BG31" s="670">
        <v>98.5</v>
      </c>
      <c r="BH31" s="671"/>
      <c r="BI31" s="671"/>
      <c r="BJ31" s="671"/>
      <c r="BK31" s="671"/>
      <c r="BL31" s="671"/>
      <c r="BM31" s="672">
        <v>95.1</v>
      </c>
      <c r="BN31" s="671"/>
      <c r="BO31" s="671"/>
      <c r="BP31" s="671"/>
      <c r="BQ31" s="673"/>
      <c r="BR31" s="670">
        <v>98.7</v>
      </c>
      <c r="BS31" s="671"/>
      <c r="BT31" s="671"/>
      <c r="BU31" s="671"/>
      <c r="BV31" s="671"/>
      <c r="BW31" s="671"/>
      <c r="BX31" s="672">
        <v>95.4</v>
      </c>
      <c r="BY31" s="671"/>
      <c r="BZ31" s="671"/>
      <c r="CA31" s="671"/>
      <c r="CB31" s="673"/>
      <c r="CD31" s="629"/>
      <c r="CE31" s="630"/>
      <c r="CF31" s="605" t="s">
        <v>301</v>
      </c>
      <c r="CG31" s="606"/>
      <c r="CH31" s="606"/>
      <c r="CI31" s="606"/>
      <c r="CJ31" s="606"/>
      <c r="CK31" s="606"/>
      <c r="CL31" s="606"/>
      <c r="CM31" s="606"/>
      <c r="CN31" s="606"/>
      <c r="CO31" s="606"/>
      <c r="CP31" s="606"/>
      <c r="CQ31" s="607"/>
      <c r="CR31" s="608">
        <v>36119</v>
      </c>
      <c r="CS31" s="621"/>
      <c r="CT31" s="621"/>
      <c r="CU31" s="621"/>
      <c r="CV31" s="621"/>
      <c r="CW31" s="621"/>
      <c r="CX31" s="621"/>
      <c r="CY31" s="622"/>
      <c r="CZ31" s="611">
        <v>0.2</v>
      </c>
      <c r="DA31" s="623"/>
      <c r="DB31" s="623"/>
      <c r="DC31" s="624"/>
      <c r="DD31" s="614">
        <v>36119</v>
      </c>
      <c r="DE31" s="621"/>
      <c r="DF31" s="621"/>
      <c r="DG31" s="621"/>
      <c r="DH31" s="621"/>
      <c r="DI31" s="621"/>
      <c r="DJ31" s="621"/>
      <c r="DK31" s="622"/>
      <c r="DL31" s="614">
        <v>36119</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2">
      <c r="B32" s="605" t="s">
        <v>302</v>
      </c>
      <c r="C32" s="606"/>
      <c r="D32" s="606"/>
      <c r="E32" s="606"/>
      <c r="F32" s="606"/>
      <c r="G32" s="606"/>
      <c r="H32" s="606"/>
      <c r="I32" s="606"/>
      <c r="J32" s="606"/>
      <c r="K32" s="606"/>
      <c r="L32" s="606"/>
      <c r="M32" s="606"/>
      <c r="N32" s="606"/>
      <c r="O32" s="606"/>
      <c r="P32" s="606"/>
      <c r="Q32" s="607"/>
      <c r="R32" s="608">
        <v>1282821</v>
      </c>
      <c r="S32" s="609"/>
      <c r="T32" s="609"/>
      <c r="U32" s="609"/>
      <c r="V32" s="609"/>
      <c r="W32" s="609"/>
      <c r="X32" s="609"/>
      <c r="Y32" s="610"/>
      <c r="Z32" s="646">
        <v>7.7</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303</v>
      </c>
      <c r="AX32" s="605" t="s">
        <v>304</v>
      </c>
      <c r="AY32" s="606"/>
      <c r="AZ32" s="606"/>
      <c r="BA32" s="606"/>
      <c r="BB32" s="606"/>
      <c r="BC32" s="606"/>
      <c r="BD32" s="606"/>
      <c r="BE32" s="606"/>
      <c r="BF32" s="607"/>
      <c r="BG32" s="674">
        <v>98.8</v>
      </c>
      <c r="BH32" s="621"/>
      <c r="BI32" s="621"/>
      <c r="BJ32" s="621"/>
      <c r="BK32" s="621"/>
      <c r="BL32" s="621"/>
      <c r="BM32" s="612">
        <v>97.3</v>
      </c>
      <c r="BN32" s="621"/>
      <c r="BO32" s="621"/>
      <c r="BP32" s="621"/>
      <c r="BQ32" s="644"/>
      <c r="BR32" s="674">
        <v>99.2</v>
      </c>
      <c r="BS32" s="621"/>
      <c r="BT32" s="621"/>
      <c r="BU32" s="621"/>
      <c r="BV32" s="621"/>
      <c r="BW32" s="621"/>
      <c r="BX32" s="612">
        <v>97.7</v>
      </c>
      <c r="BY32" s="621"/>
      <c r="BZ32" s="621"/>
      <c r="CA32" s="621"/>
      <c r="CB32" s="644"/>
      <c r="CD32" s="631"/>
      <c r="CE32" s="632"/>
      <c r="CF32" s="605" t="s">
        <v>305</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306</v>
      </c>
      <c r="C33" s="606"/>
      <c r="D33" s="606"/>
      <c r="E33" s="606"/>
      <c r="F33" s="606"/>
      <c r="G33" s="606"/>
      <c r="H33" s="606"/>
      <c r="I33" s="606"/>
      <c r="J33" s="606"/>
      <c r="K33" s="606"/>
      <c r="L33" s="606"/>
      <c r="M33" s="606"/>
      <c r="N33" s="606"/>
      <c r="O33" s="606"/>
      <c r="P33" s="606"/>
      <c r="Q33" s="607"/>
      <c r="R33" s="608">
        <v>16839</v>
      </c>
      <c r="S33" s="609"/>
      <c r="T33" s="609"/>
      <c r="U33" s="609"/>
      <c r="V33" s="609"/>
      <c r="W33" s="609"/>
      <c r="X33" s="609"/>
      <c r="Y33" s="610"/>
      <c r="Z33" s="646">
        <v>0.1</v>
      </c>
      <c r="AA33" s="646"/>
      <c r="AB33" s="646"/>
      <c r="AC33" s="646"/>
      <c r="AD33" s="647">
        <v>4790</v>
      </c>
      <c r="AE33" s="647"/>
      <c r="AF33" s="647"/>
      <c r="AG33" s="647"/>
      <c r="AH33" s="647"/>
      <c r="AI33" s="647"/>
      <c r="AJ33" s="647"/>
      <c r="AK33" s="647"/>
      <c r="AL33" s="611">
        <v>0.1</v>
      </c>
      <c r="AM33" s="612"/>
      <c r="AN33" s="612"/>
      <c r="AO33" s="648"/>
      <c r="AP33" s="651"/>
      <c r="AQ33" s="652"/>
      <c r="AR33" s="652"/>
      <c r="AS33" s="652"/>
      <c r="AT33" s="682"/>
      <c r="AU33" s="213"/>
      <c r="AV33" s="213"/>
      <c r="AW33" s="213"/>
      <c r="AX33" s="589" t="s">
        <v>307</v>
      </c>
      <c r="AY33" s="590"/>
      <c r="AZ33" s="590"/>
      <c r="BA33" s="590"/>
      <c r="BB33" s="590"/>
      <c r="BC33" s="590"/>
      <c r="BD33" s="590"/>
      <c r="BE33" s="590"/>
      <c r="BF33" s="591"/>
      <c r="BG33" s="669">
        <v>98.2</v>
      </c>
      <c r="BH33" s="593"/>
      <c r="BI33" s="593"/>
      <c r="BJ33" s="593"/>
      <c r="BK33" s="593"/>
      <c r="BL33" s="593"/>
      <c r="BM33" s="639">
        <v>93.2</v>
      </c>
      <c r="BN33" s="593"/>
      <c r="BO33" s="593"/>
      <c r="BP33" s="593"/>
      <c r="BQ33" s="656"/>
      <c r="BR33" s="669">
        <v>98.3</v>
      </c>
      <c r="BS33" s="593"/>
      <c r="BT33" s="593"/>
      <c r="BU33" s="593"/>
      <c r="BV33" s="593"/>
      <c r="BW33" s="593"/>
      <c r="BX33" s="639">
        <v>93.4</v>
      </c>
      <c r="BY33" s="593"/>
      <c r="BZ33" s="593"/>
      <c r="CA33" s="593"/>
      <c r="CB33" s="656"/>
      <c r="CD33" s="605" t="s">
        <v>308</v>
      </c>
      <c r="CE33" s="606"/>
      <c r="CF33" s="606"/>
      <c r="CG33" s="606"/>
      <c r="CH33" s="606"/>
      <c r="CI33" s="606"/>
      <c r="CJ33" s="606"/>
      <c r="CK33" s="606"/>
      <c r="CL33" s="606"/>
      <c r="CM33" s="606"/>
      <c r="CN33" s="606"/>
      <c r="CO33" s="606"/>
      <c r="CP33" s="606"/>
      <c r="CQ33" s="607"/>
      <c r="CR33" s="608">
        <v>8227910</v>
      </c>
      <c r="CS33" s="621"/>
      <c r="CT33" s="621"/>
      <c r="CU33" s="621"/>
      <c r="CV33" s="621"/>
      <c r="CW33" s="621"/>
      <c r="CX33" s="621"/>
      <c r="CY33" s="622"/>
      <c r="CZ33" s="611">
        <v>51.1</v>
      </c>
      <c r="DA33" s="623"/>
      <c r="DB33" s="623"/>
      <c r="DC33" s="624"/>
      <c r="DD33" s="614">
        <v>4768025</v>
      </c>
      <c r="DE33" s="621"/>
      <c r="DF33" s="621"/>
      <c r="DG33" s="621"/>
      <c r="DH33" s="621"/>
      <c r="DI33" s="621"/>
      <c r="DJ33" s="621"/>
      <c r="DK33" s="622"/>
      <c r="DL33" s="614">
        <v>2715451</v>
      </c>
      <c r="DM33" s="621"/>
      <c r="DN33" s="621"/>
      <c r="DO33" s="621"/>
      <c r="DP33" s="621"/>
      <c r="DQ33" s="621"/>
      <c r="DR33" s="621"/>
      <c r="DS33" s="621"/>
      <c r="DT33" s="621"/>
      <c r="DU33" s="621"/>
      <c r="DV33" s="622"/>
      <c r="DW33" s="611">
        <v>38.700000000000003</v>
      </c>
      <c r="DX33" s="623"/>
      <c r="DY33" s="623"/>
      <c r="DZ33" s="623"/>
      <c r="EA33" s="623"/>
      <c r="EB33" s="623"/>
      <c r="EC33" s="635"/>
    </row>
    <row r="34" spans="2:133" ht="11.25" customHeight="1" x14ac:dyDescent="0.2">
      <c r="B34" s="605" t="s">
        <v>309</v>
      </c>
      <c r="C34" s="606"/>
      <c r="D34" s="606"/>
      <c r="E34" s="606"/>
      <c r="F34" s="606"/>
      <c r="G34" s="606"/>
      <c r="H34" s="606"/>
      <c r="I34" s="606"/>
      <c r="J34" s="606"/>
      <c r="K34" s="606"/>
      <c r="L34" s="606"/>
      <c r="M34" s="606"/>
      <c r="N34" s="606"/>
      <c r="O34" s="606"/>
      <c r="P34" s="606"/>
      <c r="Q34" s="607"/>
      <c r="R34" s="608">
        <v>1994565</v>
      </c>
      <c r="S34" s="609"/>
      <c r="T34" s="609"/>
      <c r="U34" s="609"/>
      <c r="V34" s="609"/>
      <c r="W34" s="609"/>
      <c r="X34" s="609"/>
      <c r="Y34" s="610"/>
      <c r="Z34" s="646">
        <v>12</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2193419</v>
      </c>
      <c r="CS34" s="609"/>
      <c r="CT34" s="609"/>
      <c r="CU34" s="609"/>
      <c r="CV34" s="609"/>
      <c r="CW34" s="609"/>
      <c r="CX34" s="609"/>
      <c r="CY34" s="610"/>
      <c r="CZ34" s="611">
        <v>13.6</v>
      </c>
      <c r="DA34" s="623"/>
      <c r="DB34" s="623"/>
      <c r="DC34" s="624"/>
      <c r="DD34" s="614">
        <v>1260262</v>
      </c>
      <c r="DE34" s="609"/>
      <c r="DF34" s="609"/>
      <c r="DG34" s="609"/>
      <c r="DH34" s="609"/>
      <c r="DI34" s="609"/>
      <c r="DJ34" s="609"/>
      <c r="DK34" s="610"/>
      <c r="DL34" s="614">
        <v>944190</v>
      </c>
      <c r="DM34" s="609"/>
      <c r="DN34" s="609"/>
      <c r="DO34" s="609"/>
      <c r="DP34" s="609"/>
      <c r="DQ34" s="609"/>
      <c r="DR34" s="609"/>
      <c r="DS34" s="609"/>
      <c r="DT34" s="609"/>
      <c r="DU34" s="609"/>
      <c r="DV34" s="610"/>
      <c r="DW34" s="611">
        <v>13.5</v>
      </c>
      <c r="DX34" s="623"/>
      <c r="DY34" s="623"/>
      <c r="DZ34" s="623"/>
      <c r="EA34" s="623"/>
      <c r="EB34" s="623"/>
      <c r="EC34" s="635"/>
    </row>
    <row r="35" spans="2:133" ht="11.25" customHeight="1" x14ac:dyDescent="0.2">
      <c r="B35" s="605" t="s">
        <v>311</v>
      </c>
      <c r="C35" s="606"/>
      <c r="D35" s="606"/>
      <c r="E35" s="606"/>
      <c r="F35" s="606"/>
      <c r="G35" s="606"/>
      <c r="H35" s="606"/>
      <c r="I35" s="606"/>
      <c r="J35" s="606"/>
      <c r="K35" s="606"/>
      <c r="L35" s="606"/>
      <c r="M35" s="606"/>
      <c r="N35" s="606"/>
      <c r="O35" s="606"/>
      <c r="P35" s="606"/>
      <c r="Q35" s="607"/>
      <c r="R35" s="608">
        <v>1192085</v>
      </c>
      <c r="S35" s="609"/>
      <c r="T35" s="609"/>
      <c r="U35" s="609"/>
      <c r="V35" s="609"/>
      <c r="W35" s="609"/>
      <c r="X35" s="609"/>
      <c r="Y35" s="610"/>
      <c r="Z35" s="646">
        <v>7.2</v>
      </c>
      <c r="AA35" s="646"/>
      <c r="AB35" s="646"/>
      <c r="AC35" s="646"/>
      <c r="AD35" s="647" t="s">
        <v>122</v>
      </c>
      <c r="AE35" s="647"/>
      <c r="AF35" s="647"/>
      <c r="AG35" s="647"/>
      <c r="AH35" s="647"/>
      <c r="AI35" s="647"/>
      <c r="AJ35" s="647"/>
      <c r="AK35" s="647"/>
      <c r="AL35" s="611" t="s">
        <v>122</v>
      </c>
      <c r="AM35" s="612"/>
      <c r="AN35" s="612"/>
      <c r="AO35" s="648"/>
      <c r="AP35" s="218"/>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117541</v>
      </c>
      <c r="CS35" s="621"/>
      <c r="CT35" s="621"/>
      <c r="CU35" s="621"/>
      <c r="CV35" s="621"/>
      <c r="CW35" s="621"/>
      <c r="CX35" s="621"/>
      <c r="CY35" s="622"/>
      <c r="CZ35" s="611">
        <v>0.7</v>
      </c>
      <c r="DA35" s="623"/>
      <c r="DB35" s="623"/>
      <c r="DC35" s="624"/>
      <c r="DD35" s="614">
        <v>38396</v>
      </c>
      <c r="DE35" s="621"/>
      <c r="DF35" s="621"/>
      <c r="DG35" s="621"/>
      <c r="DH35" s="621"/>
      <c r="DI35" s="621"/>
      <c r="DJ35" s="621"/>
      <c r="DK35" s="622"/>
      <c r="DL35" s="614">
        <v>29796</v>
      </c>
      <c r="DM35" s="621"/>
      <c r="DN35" s="621"/>
      <c r="DO35" s="621"/>
      <c r="DP35" s="621"/>
      <c r="DQ35" s="621"/>
      <c r="DR35" s="621"/>
      <c r="DS35" s="621"/>
      <c r="DT35" s="621"/>
      <c r="DU35" s="621"/>
      <c r="DV35" s="622"/>
      <c r="DW35" s="611">
        <v>0.4</v>
      </c>
      <c r="DX35" s="623"/>
      <c r="DY35" s="623"/>
      <c r="DZ35" s="623"/>
      <c r="EA35" s="623"/>
      <c r="EB35" s="623"/>
      <c r="EC35" s="635"/>
    </row>
    <row r="36" spans="2:133" ht="11.25" customHeight="1" x14ac:dyDescent="0.2">
      <c r="B36" s="605" t="s">
        <v>315</v>
      </c>
      <c r="C36" s="606"/>
      <c r="D36" s="606"/>
      <c r="E36" s="606"/>
      <c r="F36" s="606"/>
      <c r="G36" s="606"/>
      <c r="H36" s="606"/>
      <c r="I36" s="606"/>
      <c r="J36" s="606"/>
      <c r="K36" s="606"/>
      <c r="L36" s="606"/>
      <c r="M36" s="606"/>
      <c r="N36" s="606"/>
      <c r="O36" s="606"/>
      <c r="P36" s="606"/>
      <c r="Q36" s="607"/>
      <c r="R36" s="608">
        <v>653039</v>
      </c>
      <c r="S36" s="609"/>
      <c r="T36" s="609"/>
      <c r="U36" s="609"/>
      <c r="V36" s="609"/>
      <c r="W36" s="609"/>
      <c r="X36" s="609"/>
      <c r="Y36" s="610"/>
      <c r="Z36" s="646">
        <v>3.9</v>
      </c>
      <c r="AA36" s="646"/>
      <c r="AB36" s="646"/>
      <c r="AC36" s="646"/>
      <c r="AD36" s="647" t="s">
        <v>122</v>
      </c>
      <c r="AE36" s="647"/>
      <c r="AF36" s="647"/>
      <c r="AG36" s="647"/>
      <c r="AH36" s="647"/>
      <c r="AI36" s="647"/>
      <c r="AJ36" s="647"/>
      <c r="AK36" s="647"/>
      <c r="AL36" s="611" t="s">
        <v>122</v>
      </c>
      <c r="AM36" s="612"/>
      <c r="AN36" s="612"/>
      <c r="AO36" s="648"/>
      <c r="AP36" s="218"/>
      <c r="AQ36" s="657" t="s">
        <v>316</v>
      </c>
      <c r="AR36" s="658"/>
      <c r="AS36" s="658"/>
      <c r="AT36" s="658"/>
      <c r="AU36" s="658"/>
      <c r="AV36" s="658"/>
      <c r="AW36" s="658"/>
      <c r="AX36" s="658"/>
      <c r="AY36" s="659"/>
      <c r="AZ36" s="663">
        <v>2164750</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48514</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2727753</v>
      </c>
      <c r="CS36" s="609"/>
      <c r="CT36" s="609"/>
      <c r="CU36" s="609"/>
      <c r="CV36" s="609"/>
      <c r="CW36" s="609"/>
      <c r="CX36" s="609"/>
      <c r="CY36" s="610"/>
      <c r="CZ36" s="611">
        <v>16.899999999999999</v>
      </c>
      <c r="DA36" s="623"/>
      <c r="DB36" s="623"/>
      <c r="DC36" s="624"/>
      <c r="DD36" s="614">
        <v>1587698</v>
      </c>
      <c r="DE36" s="609"/>
      <c r="DF36" s="609"/>
      <c r="DG36" s="609"/>
      <c r="DH36" s="609"/>
      <c r="DI36" s="609"/>
      <c r="DJ36" s="609"/>
      <c r="DK36" s="610"/>
      <c r="DL36" s="614">
        <v>705931</v>
      </c>
      <c r="DM36" s="609"/>
      <c r="DN36" s="609"/>
      <c r="DO36" s="609"/>
      <c r="DP36" s="609"/>
      <c r="DQ36" s="609"/>
      <c r="DR36" s="609"/>
      <c r="DS36" s="609"/>
      <c r="DT36" s="609"/>
      <c r="DU36" s="609"/>
      <c r="DV36" s="610"/>
      <c r="DW36" s="611">
        <v>10.1</v>
      </c>
      <c r="DX36" s="623"/>
      <c r="DY36" s="623"/>
      <c r="DZ36" s="623"/>
      <c r="EA36" s="623"/>
      <c r="EB36" s="623"/>
      <c r="EC36" s="635"/>
    </row>
    <row r="37" spans="2:133" ht="11.25" customHeight="1" x14ac:dyDescent="0.2">
      <c r="B37" s="605" t="s">
        <v>319</v>
      </c>
      <c r="C37" s="606"/>
      <c r="D37" s="606"/>
      <c r="E37" s="606"/>
      <c r="F37" s="606"/>
      <c r="G37" s="606"/>
      <c r="H37" s="606"/>
      <c r="I37" s="606"/>
      <c r="J37" s="606"/>
      <c r="K37" s="606"/>
      <c r="L37" s="606"/>
      <c r="M37" s="606"/>
      <c r="N37" s="606"/>
      <c r="O37" s="606"/>
      <c r="P37" s="606"/>
      <c r="Q37" s="607"/>
      <c r="R37" s="608">
        <v>275683</v>
      </c>
      <c r="S37" s="609"/>
      <c r="T37" s="609"/>
      <c r="U37" s="609"/>
      <c r="V37" s="609"/>
      <c r="W37" s="609"/>
      <c r="X37" s="609"/>
      <c r="Y37" s="610"/>
      <c r="Z37" s="646">
        <v>1.7</v>
      </c>
      <c r="AA37" s="646"/>
      <c r="AB37" s="646"/>
      <c r="AC37" s="646"/>
      <c r="AD37" s="647">
        <v>136</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711910</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3617</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55903</v>
      </c>
      <c r="CS37" s="621"/>
      <c r="CT37" s="621"/>
      <c r="CU37" s="621"/>
      <c r="CV37" s="621"/>
      <c r="CW37" s="621"/>
      <c r="CX37" s="621"/>
      <c r="CY37" s="622"/>
      <c r="CZ37" s="611">
        <v>0.3</v>
      </c>
      <c r="DA37" s="623"/>
      <c r="DB37" s="623"/>
      <c r="DC37" s="624"/>
      <c r="DD37" s="614">
        <v>37209</v>
      </c>
      <c r="DE37" s="621"/>
      <c r="DF37" s="621"/>
      <c r="DG37" s="621"/>
      <c r="DH37" s="621"/>
      <c r="DI37" s="621"/>
      <c r="DJ37" s="621"/>
      <c r="DK37" s="622"/>
      <c r="DL37" s="614">
        <v>37112</v>
      </c>
      <c r="DM37" s="621"/>
      <c r="DN37" s="621"/>
      <c r="DO37" s="621"/>
      <c r="DP37" s="621"/>
      <c r="DQ37" s="621"/>
      <c r="DR37" s="621"/>
      <c r="DS37" s="621"/>
      <c r="DT37" s="621"/>
      <c r="DU37" s="621"/>
      <c r="DV37" s="622"/>
      <c r="DW37" s="611">
        <v>0.5</v>
      </c>
      <c r="DX37" s="623"/>
      <c r="DY37" s="623"/>
      <c r="DZ37" s="623"/>
      <c r="EA37" s="623"/>
      <c r="EB37" s="623"/>
      <c r="EC37" s="635"/>
    </row>
    <row r="38" spans="2:133" ht="11.25" customHeight="1" x14ac:dyDescent="0.2">
      <c r="B38" s="605" t="s">
        <v>323</v>
      </c>
      <c r="C38" s="606"/>
      <c r="D38" s="606"/>
      <c r="E38" s="606"/>
      <c r="F38" s="606"/>
      <c r="G38" s="606"/>
      <c r="H38" s="606"/>
      <c r="I38" s="606"/>
      <c r="J38" s="606"/>
      <c r="K38" s="606"/>
      <c r="L38" s="606"/>
      <c r="M38" s="606"/>
      <c r="N38" s="606"/>
      <c r="O38" s="606"/>
      <c r="P38" s="606"/>
      <c r="Q38" s="607"/>
      <c r="R38" s="608">
        <v>1147968</v>
      </c>
      <c r="S38" s="609"/>
      <c r="T38" s="609"/>
      <c r="U38" s="609"/>
      <c r="V38" s="609"/>
      <c r="W38" s="609"/>
      <c r="X38" s="609"/>
      <c r="Y38" s="610"/>
      <c r="Z38" s="646">
        <v>6.9</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145063</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2764</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1307777</v>
      </c>
      <c r="CS38" s="609"/>
      <c r="CT38" s="609"/>
      <c r="CU38" s="609"/>
      <c r="CV38" s="609"/>
      <c r="CW38" s="609"/>
      <c r="CX38" s="609"/>
      <c r="CY38" s="610"/>
      <c r="CZ38" s="611">
        <v>8.1</v>
      </c>
      <c r="DA38" s="623"/>
      <c r="DB38" s="623"/>
      <c r="DC38" s="624"/>
      <c r="DD38" s="614">
        <v>1083613</v>
      </c>
      <c r="DE38" s="609"/>
      <c r="DF38" s="609"/>
      <c r="DG38" s="609"/>
      <c r="DH38" s="609"/>
      <c r="DI38" s="609"/>
      <c r="DJ38" s="609"/>
      <c r="DK38" s="610"/>
      <c r="DL38" s="614">
        <v>1035534</v>
      </c>
      <c r="DM38" s="609"/>
      <c r="DN38" s="609"/>
      <c r="DO38" s="609"/>
      <c r="DP38" s="609"/>
      <c r="DQ38" s="609"/>
      <c r="DR38" s="609"/>
      <c r="DS38" s="609"/>
      <c r="DT38" s="609"/>
      <c r="DU38" s="609"/>
      <c r="DV38" s="610"/>
      <c r="DW38" s="611">
        <v>14.8</v>
      </c>
      <c r="DX38" s="623"/>
      <c r="DY38" s="623"/>
      <c r="DZ38" s="623"/>
      <c r="EA38" s="623"/>
      <c r="EB38" s="623"/>
      <c r="EC38" s="635"/>
    </row>
    <row r="39" spans="2:133" ht="11.25" customHeight="1" x14ac:dyDescent="0.2">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v>96269</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4354</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1392428</v>
      </c>
      <c r="CS39" s="621"/>
      <c r="CT39" s="621"/>
      <c r="CU39" s="621"/>
      <c r="CV39" s="621"/>
      <c r="CW39" s="621"/>
      <c r="CX39" s="621"/>
      <c r="CY39" s="622"/>
      <c r="CZ39" s="611">
        <v>8.6</v>
      </c>
      <c r="DA39" s="623"/>
      <c r="DB39" s="623"/>
      <c r="DC39" s="624"/>
      <c r="DD39" s="614">
        <v>422984</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331</v>
      </c>
      <c r="C40" s="606"/>
      <c r="D40" s="606"/>
      <c r="E40" s="606"/>
      <c r="F40" s="606"/>
      <c r="G40" s="606"/>
      <c r="H40" s="606"/>
      <c r="I40" s="606"/>
      <c r="J40" s="606"/>
      <c r="K40" s="606"/>
      <c r="L40" s="606"/>
      <c r="M40" s="606"/>
      <c r="N40" s="606"/>
      <c r="O40" s="606"/>
      <c r="P40" s="606"/>
      <c r="Q40" s="607"/>
      <c r="R40" s="608">
        <v>31468</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94</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488992</v>
      </c>
      <c r="CS40" s="609"/>
      <c r="CT40" s="609"/>
      <c r="CU40" s="609"/>
      <c r="CV40" s="609"/>
      <c r="CW40" s="609"/>
      <c r="CX40" s="609"/>
      <c r="CY40" s="610"/>
      <c r="CZ40" s="611">
        <v>3</v>
      </c>
      <c r="DA40" s="623"/>
      <c r="DB40" s="623"/>
      <c r="DC40" s="624"/>
      <c r="DD40" s="614">
        <v>375072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336</v>
      </c>
      <c r="C41" s="590"/>
      <c r="D41" s="590"/>
      <c r="E41" s="590"/>
      <c r="F41" s="590"/>
      <c r="G41" s="590"/>
      <c r="H41" s="590"/>
      <c r="I41" s="590"/>
      <c r="J41" s="590"/>
      <c r="K41" s="590"/>
      <c r="L41" s="590"/>
      <c r="M41" s="590"/>
      <c r="N41" s="590"/>
      <c r="O41" s="590"/>
      <c r="P41" s="590"/>
      <c r="Q41" s="591"/>
      <c r="R41" s="592">
        <v>16619753</v>
      </c>
      <c r="S41" s="633"/>
      <c r="T41" s="633"/>
      <c r="U41" s="633"/>
      <c r="V41" s="633"/>
      <c r="W41" s="633"/>
      <c r="X41" s="633"/>
      <c r="Y41" s="636"/>
      <c r="Z41" s="637">
        <v>100</v>
      </c>
      <c r="AA41" s="637"/>
      <c r="AB41" s="637"/>
      <c r="AC41" s="637"/>
      <c r="AD41" s="638">
        <v>6977108</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284603</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340</v>
      </c>
      <c r="AR42" s="654"/>
      <c r="AS42" s="654"/>
      <c r="AT42" s="654"/>
      <c r="AU42" s="654"/>
      <c r="AV42" s="654"/>
      <c r="AW42" s="654"/>
      <c r="AX42" s="654"/>
      <c r="AY42" s="655"/>
      <c r="AZ42" s="592">
        <v>926905</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420</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1957606</v>
      </c>
      <c r="CS42" s="621"/>
      <c r="CT42" s="621"/>
      <c r="CU42" s="621"/>
      <c r="CV42" s="621"/>
      <c r="CW42" s="621"/>
      <c r="CX42" s="621"/>
      <c r="CY42" s="622"/>
      <c r="CZ42" s="611">
        <v>12.2</v>
      </c>
      <c r="DA42" s="623"/>
      <c r="DB42" s="623"/>
      <c r="DC42" s="624"/>
      <c r="DD42" s="614">
        <v>390032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343</v>
      </c>
      <c r="CD43" s="605" t="s">
        <v>344</v>
      </c>
      <c r="CE43" s="606"/>
      <c r="CF43" s="606"/>
      <c r="CG43" s="606"/>
      <c r="CH43" s="606"/>
      <c r="CI43" s="606"/>
      <c r="CJ43" s="606"/>
      <c r="CK43" s="606"/>
      <c r="CL43" s="606"/>
      <c r="CM43" s="606"/>
      <c r="CN43" s="606"/>
      <c r="CO43" s="606"/>
      <c r="CP43" s="606"/>
      <c r="CQ43" s="607"/>
      <c r="CR43" s="608">
        <v>109035</v>
      </c>
      <c r="CS43" s="621"/>
      <c r="CT43" s="621"/>
      <c r="CU43" s="621"/>
      <c r="CV43" s="621"/>
      <c r="CW43" s="621"/>
      <c r="CX43" s="621"/>
      <c r="CY43" s="622"/>
      <c r="CZ43" s="611">
        <v>0.7</v>
      </c>
      <c r="DA43" s="623"/>
      <c r="DB43" s="623"/>
      <c r="DC43" s="624"/>
      <c r="DD43" s="614">
        <v>108970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1747240</v>
      </c>
      <c r="CS44" s="609"/>
      <c r="CT44" s="609"/>
      <c r="CU44" s="609"/>
      <c r="CV44" s="609"/>
      <c r="CW44" s="609"/>
      <c r="CX44" s="609"/>
      <c r="CY44" s="610"/>
      <c r="CZ44" s="611">
        <v>10.8</v>
      </c>
      <c r="DA44" s="612"/>
      <c r="DB44" s="612"/>
      <c r="DC44" s="613"/>
      <c r="DD44" s="614">
        <v>270412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658324</v>
      </c>
      <c r="CS45" s="621"/>
      <c r="CT45" s="621"/>
      <c r="CU45" s="621"/>
      <c r="CV45" s="621"/>
      <c r="CW45" s="621"/>
      <c r="CX45" s="621"/>
      <c r="CY45" s="622"/>
      <c r="CZ45" s="611">
        <v>4.0999999999999996</v>
      </c>
      <c r="DA45" s="623"/>
      <c r="DB45" s="623"/>
      <c r="DC45" s="624"/>
      <c r="DD45" s="614">
        <v>67880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349</v>
      </c>
      <c r="CG46" s="606"/>
      <c r="CH46" s="606"/>
      <c r="CI46" s="606"/>
      <c r="CJ46" s="606"/>
      <c r="CK46" s="606"/>
      <c r="CL46" s="606"/>
      <c r="CM46" s="606"/>
      <c r="CN46" s="606"/>
      <c r="CO46" s="606"/>
      <c r="CP46" s="606"/>
      <c r="CQ46" s="607"/>
      <c r="CR46" s="608">
        <v>1022170</v>
      </c>
      <c r="CS46" s="609"/>
      <c r="CT46" s="609"/>
      <c r="CU46" s="609"/>
      <c r="CV46" s="609"/>
      <c r="CW46" s="609"/>
      <c r="CX46" s="609"/>
      <c r="CY46" s="610"/>
      <c r="CZ46" s="611">
        <v>6.3</v>
      </c>
      <c r="DA46" s="612"/>
      <c r="DB46" s="612"/>
      <c r="DC46" s="613"/>
      <c r="DD46" s="614">
        <v>201186</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350</v>
      </c>
      <c r="CG47" s="606"/>
      <c r="CH47" s="606"/>
      <c r="CI47" s="606"/>
      <c r="CJ47" s="606"/>
      <c r="CK47" s="606"/>
      <c r="CL47" s="606"/>
      <c r="CM47" s="606"/>
      <c r="CN47" s="606"/>
      <c r="CO47" s="606"/>
      <c r="CP47" s="606"/>
      <c r="CQ47" s="607"/>
      <c r="CR47" s="608">
        <v>210366</v>
      </c>
      <c r="CS47" s="621"/>
      <c r="CT47" s="621"/>
      <c r="CU47" s="621"/>
      <c r="CV47" s="621"/>
      <c r="CW47" s="621"/>
      <c r="CX47" s="621"/>
      <c r="CY47" s="622"/>
      <c r="CZ47" s="611">
        <v>1.3</v>
      </c>
      <c r="DA47" s="623"/>
      <c r="DB47" s="623"/>
      <c r="DC47" s="624"/>
      <c r="DD47" s="614">
        <v>119620</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352</v>
      </c>
      <c r="CE49" s="590"/>
      <c r="CF49" s="590"/>
      <c r="CG49" s="590"/>
      <c r="CH49" s="590"/>
      <c r="CI49" s="590"/>
      <c r="CJ49" s="590"/>
      <c r="CK49" s="590"/>
      <c r="CL49" s="590"/>
      <c r="CM49" s="590"/>
      <c r="CN49" s="590"/>
      <c r="CO49" s="590"/>
      <c r="CP49" s="590"/>
      <c r="CQ49" s="591"/>
      <c r="CR49" s="592">
        <v>16104228</v>
      </c>
      <c r="CS49" s="593"/>
      <c r="CT49" s="593"/>
      <c r="CU49" s="593"/>
      <c r="CV49" s="593"/>
      <c r="CW49" s="593"/>
      <c r="CX49" s="593"/>
      <c r="CY49" s="594"/>
      <c r="CZ49" s="595">
        <v>100</v>
      </c>
      <c r="DA49" s="596"/>
      <c r="DB49" s="596"/>
      <c r="DC49" s="597"/>
      <c r="DD49" s="598">
        <v>9061153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fGjPGPCunF8S5uvLvwAnpt8qSixGKNQOz7rC/89yIFpUgZ2nC6SVFyxSji5ECAKFjfLkHCoBZstQ6NZ2iopung==" saltValue="duIcy9bFhSvbV31OivCvi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F75" sqref="AF75:AJ75"/>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375</v>
      </c>
      <c r="C7" s="1035"/>
      <c r="D7" s="1035"/>
      <c r="E7" s="1035"/>
      <c r="F7" s="1035"/>
      <c r="G7" s="1035"/>
      <c r="H7" s="1035"/>
      <c r="I7" s="1035"/>
      <c r="J7" s="1035"/>
      <c r="K7" s="1035"/>
      <c r="L7" s="1035"/>
      <c r="M7" s="1035"/>
      <c r="N7" s="1035"/>
      <c r="O7" s="1035"/>
      <c r="P7" s="1036"/>
      <c r="Q7" s="1089">
        <v>16585</v>
      </c>
      <c r="R7" s="1090"/>
      <c r="S7" s="1090"/>
      <c r="T7" s="1090"/>
      <c r="U7" s="1090"/>
      <c r="V7" s="1090">
        <v>16071</v>
      </c>
      <c r="W7" s="1090"/>
      <c r="X7" s="1090"/>
      <c r="Y7" s="1090"/>
      <c r="Z7" s="1090"/>
      <c r="AA7" s="1090">
        <v>513</v>
      </c>
      <c r="AB7" s="1090"/>
      <c r="AC7" s="1090"/>
      <c r="AD7" s="1090"/>
      <c r="AE7" s="1091"/>
      <c r="AF7" s="1092">
        <v>447</v>
      </c>
      <c r="AG7" s="1093"/>
      <c r="AH7" s="1093"/>
      <c r="AI7" s="1093"/>
      <c r="AJ7" s="1094"/>
      <c r="AK7" s="1095">
        <v>1192</v>
      </c>
      <c r="AL7" s="1096"/>
      <c r="AM7" s="1096"/>
      <c r="AN7" s="1096"/>
      <c r="AO7" s="1096"/>
      <c r="AP7" s="1096">
        <v>11617</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569</v>
      </c>
      <c r="BT7" s="1087"/>
      <c r="BU7" s="1087"/>
      <c r="BV7" s="1087"/>
      <c r="BW7" s="1087"/>
      <c r="BX7" s="1087"/>
      <c r="BY7" s="1087"/>
      <c r="BZ7" s="1087"/>
      <c r="CA7" s="1087"/>
      <c r="CB7" s="1087"/>
      <c r="CC7" s="1087"/>
      <c r="CD7" s="1087"/>
      <c r="CE7" s="1087"/>
      <c r="CF7" s="1087"/>
      <c r="CG7" s="1099"/>
      <c r="CH7" s="1083">
        <v>0</v>
      </c>
      <c r="CI7" s="1084"/>
      <c r="CJ7" s="1084"/>
      <c r="CK7" s="1084"/>
      <c r="CL7" s="1085"/>
      <c r="CM7" s="1083">
        <v>5</v>
      </c>
      <c r="CN7" s="1084"/>
      <c r="CO7" s="1084"/>
      <c r="CP7" s="1084"/>
      <c r="CQ7" s="1085"/>
      <c r="CR7" s="1083">
        <v>5</v>
      </c>
      <c r="CS7" s="1084"/>
      <c r="CT7" s="1084"/>
      <c r="CU7" s="1084"/>
      <c r="CV7" s="1085"/>
      <c r="CW7" s="1083">
        <v>1</v>
      </c>
      <c r="CX7" s="1084"/>
      <c r="CY7" s="1084"/>
      <c r="CZ7" s="1084"/>
      <c r="DA7" s="1085"/>
      <c r="DB7" s="1083" t="s">
        <v>563</v>
      </c>
      <c r="DC7" s="1084"/>
      <c r="DD7" s="1084"/>
      <c r="DE7" s="1084"/>
      <c r="DF7" s="1085"/>
      <c r="DG7" s="1083" t="s">
        <v>563</v>
      </c>
      <c r="DH7" s="1084"/>
      <c r="DI7" s="1084"/>
      <c r="DJ7" s="1084"/>
      <c r="DK7" s="1085"/>
      <c r="DL7" s="1083">
        <v>209</v>
      </c>
      <c r="DM7" s="1084"/>
      <c r="DN7" s="1084"/>
      <c r="DO7" s="1084"/>
      <c r="DP7" s="1085"/>
      <c r="DQ7" s="1083" t="s">
        <v>563</v>
      </c>
      <c r="DR7" s="1084"/>
      <c r="DS7" s="1084"/>
      <c r="DT7" s="1084"/>
      <c r="DU7" s="1085"/>
      <c r="DV7" s="1086"/>
      <c r="DW7" s="1087"/>
      <c r="DX7" s="1087"/>
      <c r="DY7" s="1087"/>
      <c r="DZ7" s="1088"/>
      <c r="EA7" s="229"/>
    </row>
    <row r="8" spans="1:131" s="230" customFormat="1" ht="26.25" customHeight="1" x14ac:dyDescent="0.2">
      <c r="A8" s="233">
        <v>2</v>
      </c>
      <c r="B8" s="1017" t="s">
        <v>376</v>
      </c>
      <c r="C8" s="1018"/>
      <c r="D8" s="1018"/>
      <c r="E8" s="1018"/>
      <c r="F8" s="1018"/>
      <c r="G8" s="1018"/>
      <c r="H8" s="1018"/>
      <c r="I8" s="1018"/>
      <c r="J8" s="1018"/>
      <c r="K8" s="1018"/>
      <c r="L8" s="1018"/>
      <c r="M8" s="1018"/>
      <c r="N8" s="1018"/>
      <c r="O8" s="1018"/>
      <c r="P8" s="1019"/>
      <c r="Q8" s="1025">
        <v>69</v>
      </c>
      <c r="R8" s="1026"/>
      <c r="S8" s="1026"/>
      <c r="T8" s="1026"/>
      <c r="U8" s="1026"/>
      <c r="V8" s="1026">
        <v>66</v>
      </c>
      <c r="W8" s="1026"/>
      <c r="X8" s="1026"/>
      <c r="Y8" s="1026"/>
      <c r="Z8" s="1026"/>
      <c r="AA8" s="1026">
        <v>2</v>
      </c>
      <c r="AB8" s="1026"/>
      <c r="AC8" s="1026"/>
      <c r="AD8" s="1026"/>
      <c r="AE8" s="1027"/>
      <c r="AF8" s="1022">
        <v>2</v>
      </c>
      <c r="AG8" s="1023"/>
      <c r="AH8" s="1023"/>
      <c r="AI8" s="1023"/>
      <c r="AJ8" s="1024"/>
      <c r="AK8" s="1067">
        <v>34</v>
      </c>
      <c r="AL8" s="1068"/>
      <c r="AM8" s="1068"/>
      <c r="AN8" s="1068"/>
      <c r="AO8" s="1068"/>
      <c r="AP8" s="1068" t="s">
        <v>563</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378</v>
      </c>
      <c r="B23" s="924" t="s">
        <v>379</v>
      </c>
      <c r="C23" s="925"/>
      <c r="D23" s="925"/>
      <c r="E23" s="925"/>
      <c r="F23" s="925"/>
      <c r="G23" s="925"/>
      <c r="H23" s="925"/>
      <c r="I23" s="925"/>
      <c r="J23" s="925"/>
      <c r="K23" s="925"/>
      <c r="L23" s="925"/>
      <c r="M23" s="925"/>
      <c r="N23" s="925"/>
      <c r="O23" s="925"/>
      <c r="P23" s="935"/>
      <c r="Q23" s="1054">
        <v>16620</v>
      </c>
      <c r="R23" s="1048"/>
      <c r="S23" s="1048"/>
      <c r="T23" s="1048"/>
      <c r="U23" s="1048"/>
      <c r="V23" s="1048">
        <v>16104</v>
      </c>
      <c r="W23" s="1048"/>
      <c r="X23" s="1048"/>
      <c r="Y23" s="1048"/>
      <c r="Z23" s="1048"/>
      <c r="AA23" s="1048">
        <v>516</v>
      </c>
      <c r="AB23" s="1048"/>
      <c r="AC23" s="1048"/>
      <c r="AD23" s="1048"/>
      <c r="AE23" s="1055"/>
      <c r="AF23" s="1056">
        <v>449</v>
      </c>
      <c r="AG23" s="1048"/>
      <c r="AH23" s="1048"/>
      <c r="AI23" s="1048"/>
      <c r="AJ23" s="1057"/>
      <c r="AK23" s="1058"/>
      <c r="AL23" s="1059"/>
      <c r="AM23" s="1059"/>
      <c r="AN23" s="1059"/>
      <c r="AO23" s="1059"/>
      <c r="AP23" s="1048">
        <v>11617</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358</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390</v>
      </c>
      <c r="C28" s="1035"/>
      <c r="D28" s="1035"/>
      <c r="E28" s="1035"/>
      <c r="F28" s="1035"/>
      <c r="G28" s="1035"/>
      <c r="H28" s="1035"/>
      <c r="I28" s="1035"/>
      <c r="J28" s="1035"/>
      <c r="K28" s="1035"/>
      <c r="L28" s="1035"/>
      <c r="M28" s="1035"/>
      <c r="N28" s="1035"/>
      <c r="O28" s="1035"/>
      <c r="P28" s="1036"/>
      <c r="Q28" s="1037">
        <v>2673</v>
      </c>
      <c r="R28" s="1038"/>
      <c r="S28" s="1038"/>
      <c r="T28" s="1038"/>
      <c r="U28" s="1038"/>
      <c r="V28" s="1038">
        <v>2625</v>
      </c>
      <c r="W28" s="1038"/>
      <c r="X28" s="1038"/>
      <c r="Y28" s="1038"/>
      <c r="Z28" s="1038"/>
      <c r="AA28" s="1038">
        <v>49</v>
      </c>
      <c r="AB28" s="1038"/>
      <c r="AC28" s="1038"/>
      <c r="AD28" s="1038"/>
      <c r="AE28" s="1039"/>
      <c r="AF28" s="1040">
        <v>49</v>
      </c>
      <c r="AG28" s="1038"/>
      <c r="AH28" s="1038"/>
      <c r="AI28" s="1038"/>
      <c r="AJ28" s="1041"/>
      <c r="AK28" s="1029">
        <v>285</v>
      </c>
      <c r="AL28" s="1030"/>
      <c r="AM28" s="1030"/>
      <c r="AN28" s="1030"/>
      <c r="AO28" s="1030"/>
      <c r="AP28" s="1030" t="s">
        <v>563</v>
      </c>
      <c r="AQ28" s="1030"/>
      <c r="AR28" s="1030"/>
      <c r="AS28" s="1030"/>
      <c r="AT28" s="1030"/>
      <c r="AU28" s="1030" t="s">
        <v>563</v>
      </c>
      <c r="AV28" s="1030"/>
      <c r="AW28" s="1030"/>
      <c r="AX28" s="1030"/>
      <c r="AY28" s="1030"/>
      <c r="AZ28" s="1031" t="s">
        <v>563</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391</v>
      </c>
      <c r="C29" s="1018"/>
      <c r="D29" s="1018"/>
      <c r="E29" s="1018"/>
      <c r="F29" s="1018"/>
      <c r="G29" s="1018"/>
      <c r="H29" s="1018"/>
      <c r="I29" s="1018"/>
      <c r="J29" s="1018"/>
      <c r="K29" s="1018"/>
      <c r="L29" s="1018"/>
      <c r="M29" s="1018"/>
      <c r="N29" s="1018"/>
      <c r="O29" s="1018"/>
      <c r="P29" s="1019"/>
      <c r="Q29" s="1025">
        <v>704</v>
      </c>
      <c r="R29" s="1026"/>
      <c r="S29" s="1026"/>
      <c r="T29" s="1026"/>
      <c r="U29" s="1026"/>
      <c r="V29" s="1026">
        <v>697</v>
      </c>
      <c r="W29" s="1026"/>
      <c r="X29" s="1026"/>
      <c r="Y29" s="1026"/>
      <c r="Z29" s="1026"/>
      <c r="AA29" s="1026">
        <v>7</v>
      </c>
      <c r="AB29" s="1026"/>
      <c r="AC29" s="1026"/>
      <c r="AD29" s="1026"/>
      <c r="AE29" s="1027"/>
      <c r="AF29" s="1022">
        <v>7</v>
      </c>
      <c r="AG29" s="1023"/>
      <c r="AH29" s="1023"/>
      <c r="AI29" s="1023"/>
      <c r="AJ29" s="1024"/>
      <c r="AK29" s="967">
        <v>122</v>
      </c>
      <c r="AL29" s="958"/>
      <c r="AM29" s="958"/>
      <c r="AN29" s="958"/>
      <c r="AO29" s="958"/>
      <c r="AP29" s="958" t="s">
        <v>563</v>
      </c>
      <c r="AQ29" s="958"/>
      <c r="AR29" s="958"/>
      <c r="AS29" s="958"/>
      <c r="AT29" s="958"/>
      <c r="AU29" s="958" t="s">
        <v>563</v>
      </c>
      <c r="AV29" s="958"/>
      <c r="AW29" s="958"/>
      <c r="AX29" s="958"/>
      <c r="AY29" s="958"/>
      <c r="AZ29" s="1028" t="s">
        <v>563</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392</v>
      </c>
      <c r="C30" s="1018"/>
      <c r="D30" s="1018"/>
      <c r="E30" s="1018"/>
      <c r="F30" s="1018"/>
      <c r="G30" s="1018"/>
      <c r="H30" s="1018"/>
      <c r="I30" s="1018"/>
      <c r="J30" s="1018"/>
      <c r="K30" s="1018"/>
      <c r="L30" s="1018"/>
      <c r="M30" s="1018"/>
      <c r="N30" s="1018"/>
      <c r="O30" s="1018"/>
      <c r="P30" s="1019"/>
      <c r="Q30" s="1025">
        <v>2650</v>
      </c>
      <c r="R30" s="1026"/>
      <c r="S30" s="1026"/>
      <c r="T30" s="1026"/>
      <c r="U30" s="1026"/>
      <c r="V30" s="1026">
        <v>2497</v>
      </c>
      <c r="W30" s="1026"/>
      <c r="X30" s="1026"/>
      <c r="Y30" s="1026"/>
      <c r="Z30" s="1026"/>
      <c r="AA30" s="1026">
        <v>153</v>
      </c>
      <c r="AB30" s="1026"/>
      <c r="AC30" s="1026"/>
      <c r="AD30" s="1026"/>
      <c r="AE30" s="1027"/>
      <c r="AF30" s="1022">
        <v>153</v>
      </c>
      <c r="AG30" s="1023"/>
      <c r="AH30" s="1023"/>
      <c r="AI30" s="1023"/>
      <c r="AJ30" s="1024"/>
      <c r="AK30" s="967">
        <v>431</v>
      </c>
      <c r="AL30" s="958"/>
      <c r="AM30" s="958"/>
      <c r="AN30" s="958"/>
      <c r="AO30" s="958"/>
      <c r="AP30" s="958" t="s">
        <v>563</v>
      </c>
      <c r="AQ30" s="958"/>
      <c r="AR30" s="958"/>
      <c r="AS30" s="958"/>
      <c r="AT30" s="958"/>
      <c r="AU30" s="958" t="s">
        <v>563</v>
      </c>
      <c r="AV30" s="958"/>
      <c r="AW30" s="958"/>
      <c r="AX30" s="958"/>
      <c r="AY30" s="958"/>
      <c r="AZ30" s="1028" t="s">
        <v>563</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393</v>
      </c>
      <c r="C31" s="1018"/>
      <c r="D31" s="1018"/>
      <c r="E31" s="1018"/>
      <c r="F31" s="1018"/>
      <c r="G31" s="1018"/>
      <c r="H31" s="1018"/>
      <c r="I31" s="1018"/>
      <c r="J31" s="1018"/>
      <c r="K31" s="1018"/>
      <c r="L31" s="1018"/>
      <c r="M31" s="1018"/>
      <c r="N31" s="1018"/>
      <c r="O31" s="1018"/>
      <c r="P31" s="1019"/>
      <c r="Q31" s="1025">
        <v>457</v>
      </c>
      <c r="R31" s="1026"/>
      <c r="S31" s="1026"/>
      <c r="T31" s="1026"/>
      <c r="U31" s="1026"/>
      <c r="V31" s="1026">
        <v>444</v>
      </c>
      <c r="W31" s="1026"/>
      <c r="X31" s="1026"/>
      <c r="Y31" s="1026"/>
      <c r="Z31" s="1026"/>
      <c r="AA31" s="1026">
        <v>13</v>
      </c>
      <c r="AB31" s="1026"/>
      <c r="AC31" s="1026"/>
      <c r="AD31" s="1026"/>
      <c r="AE31" s="1027"/>
      <c r="AF31" s="1022">
        <v>619</v>
      </c>
      <c r="AG31" s="1023"/>
      <c r="AH31" s="1023"/>
      <c r="AI31" s="1023"/>
      <c r="AJ31" s="1024"/>
      <c r="AK31" s="967">
        <v>145</v>
      </c>
      <c r="AL31" s="958"/>
      <c r="AM31" s="958"/>
      <c r="AN31" s="958"/>
      <c r="AO31" s="958"/>
      <c r="AP31" s="958">
        <v>1332</v>
      </c>
      <c r="AQ31" s="958"/>
      <c r="AR31" s="958"/>
      <c r="AS31" s="958"/>
      <c r="AT31" s="958"/>
      <c r="AU31" s="958">
        <v>723</v>
      </c>
      <c r="AV31" s="958"/>
      <c r="AW31" s="958"/>
      <c r="AX31" s="958"/>
      <c r="AY31" s="958"/>
      <c r="AZ31" s="1028" t="s">
        <v>563</v>
      </c>
      <c r="BA31" s="1028"/>
      <c r="BB31" s="1028"/>
      <c r="BC31" s="1028"/>
      <c r="BD31" s="1028"/>
      <c r="BE31" s="959" t="s">
        <v>394</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395</v>
      </c>
      <c r="C32" s="1018"/>
      <c r="D32" s="1018"/>
      <c r="E32" s="1018"/>
      <c r="F32" s="1018"/>
      <c r="G32" s="1018"/>
      <c r="H32" s="1018"/>
      <c r="I32" s="1018"/>
      <c r="J32" s="1018"/>
      <c r="K32" s="1018"/>
      <c r="L32" s="1018"/>
      <c r="M32" s="1018"/>
      <c r="N32" s="1018"/>
      <c r="O32" s="1018"/>
      <c r="P32" s="1019"/>
      <c r="Q32" s="1025">
        <v>2084</v>
      </c>
      <c r="R32" s="1026"/>
      <c r="S32" s="1026"/>
      <c r="T32" s="1026"/>
      <c r="U32" s="1026"/>
      <c r="V32" s="1026">
        <v>1984</v>
      </c>
      <c r="W32" s="1026"/>
      <c r="X32" s="1026"/>
      <c r="Y32" s="1026"/>
      <c r="Z32" s="1026"/>
      <c r="AA32" s="1026">
        <v>100</v>
      </c>
      <c r="AB32" s="1026"/>
      <c r="AC32" s="1026"/>
      <c r="AD32" s="1026"/>
      <c r="AE32" s="1027"/>
      <c r="AF32" s="1022">
        <v>95</v>
      </c>
      <c r="AG32" s="1023"/>
      <c r="AH32" s="1023"/>
      <c r="AI32" s="1023"/>
      <c r="AJ32" s="1024"/>
      <c r="AK32" s="967">
        <v>712</v>
      </c>
      <c r="AL32" s="958"/>
      <c r="AM32" s="958"/>
      <c r="AN32" s="958"/>
      <c r="AO32" s="958"/>
      <c r="AP32" s="958">
        <v>1602</v>
      </c>
      <c r="AQ32" s="958"/>
      <c r="AR32" s="958"/>
      <c r="AS32" s="958"/>
      <c r="AT32" s="958"/>
      <c r="AU32" s="958">
        <v>857</v>
      </c>
      <c r="AV32" s="958"/>
      <c r="AW32" s="958"/>
      <c r="AX32" s="958"/>
      <c r="AY32" s="958"/>
      <c r="AZ32" s="1028" t="s">
        <v>563</v>
      </c>
      <c r="BA32" s="1028"/>
      <c r="BB32" s="1028"/>
      <c r="BC32" s="1028"/>
      <c r="BD32" s="1028"/>
      <c r="BE32" s="959" t="s">
        <v>394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396</v>
      </c>
      <c r="C33" s="1018"/>
      <c r="D33" s="1018"/>
      <c r="E33" s="1018"/>
      <c r="F33" s="1018"/>
      <c r="G33" s="1018"/>
      <c r="H33" s="1018"/>
      <c r="I33" s="1018"/>
      <c r="J33" s="1018"/>
      <c r="K33" s="1018"/>
      <c r="L33" s="1018"/>
      <c r="M33" s="1018"/>
      <c r="N33" s="1018"/>
      <c r="O33" s="1018"/>
      <c r="P33" s="1019"/>
      <c r="Q33" s="1025">
        <v>36</v>
      </c>
      <c r="R33" s="1026"/>
      <c r="S33" s="1026"/>
      <c r="T33" s="1026"/>
      <c r="U33" s="1026"/>
      <c r="V33" s="1026">
        <v>34</v>
      </c>
      <c r="W33" s="1026"/>
      <c r="X33" s="1026"/>
      <c r="Y33" s="1026"/>
      <c r="Z33" s="1026"/>
      <c r="AA33" s="1026">
        <v>2</v>
      </c>
      <c r="AB33" s="1026"/>
      <c r="AC33" s="1026"/>
      <c r="AD33" s="1026"/>
      <c r="AE33" s="1027"/>
      <c r="AF33" s="1022">
        <v>2</v>
      </c>
      <c r="AG33" s="1023"/>
      <c r="AH33" s="1023"/>
      <c r="AI33" s="1023"/>
      <c r="AJ33" s="1024"/>
      <c r="AK33" s="967">
        <v>30</v>
      </c>
      <c r="AL33" s="958"/>
      <c r="AM33" s="958"/>
      <c r="AN33" s="958"/>
      <c r="AO33" s="958"/>
      <c r="AP33" s="958">
        <v>42</v>
      </c>
      <c r="AQ33" s="958"/>
      <c r="AR33" s="958"/>
      <c r="AS33" s="958"/>
      <c r="AT33" s="958"/>
      <c r="AU33" s="958">
        <v>42</v>
      </c>
      <c r="AV33" s="958"/>
      <c r="AW33" s="958"/>
      <c r="AX33" s="958"/>
      <c r="AY33" s="958"/>
      <c r="AZ33" s="1028" t="s">
        <v>563</v>
      </c>
      <c r="BA33" s="1028"/>
      <c r="BB33" s="1028"/>
      <c r="BC33" s="1028"/>
      <c r="BD33" s="1028"/>
      <c r="BE33" s="959" t="s">
        <v>397</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398</v>
      </c>
      <c r="C34" s="1018"/>
      <c r="D34" s="1018"/>
      <c r="E34" s="1018"/>
      <c r="F34" s="1018"/>
      <c r="G34" s="1018"/>
      <c r="H34" s="1018"/>
      <c r="I34" s="1018"/>
      <c r="J34" s="1018"/>
      <c r="K34" s="1018"/>
      <c r="L34" s="1018"/>
      <c r="M34" s="1018"/>
      <c r="N34" s="1018"/>
      <c r="O34" s="1018"/>
      <c r="P34" s="1019"/>
      <c r="Q34" s="1025">
        <v>109</v>
      </c>
      <c r="R34" s="1026"/>
      <c r="S34" s="1026"/>
      <c r="T34" s="1026"/>
      <c r="U34" s="1026"/>
      <c r="V34" s="1026">
        <v>96</v>
      </c>
      <c r="W34" s="1026"/>
      <c r="X34" s="1026"/>
      <c r="Y34" s="1026"/>
      <c r="Z34" s="1026"/>
      <c r="AA34" s="1026">
        <v>13</v>
      </c>
      <c r="AB34" s="1026"/>
      <c r="AC34" s="1026"/>
      <c r="AD34" s="1026"/>
      <c r="AE34" s="1027"/>
      <c r="AF34" s="1022">
        <v>13</v>
      </c>
      <c r="AG34" s="1023"/>
      <c r="AH34" s="1023"/>
      <c r="AI34" s="1023"/>
      <c r="AJ34" s="1024"/>
      <c r="AK34" s="967">
        <v>65</v>
      </c>
      <c r="AL34" s="958"/>
      <c r="AM34" s="958"/>
      <c r="AN34" s="958"/>
      <c r="AO34" s="958"/>
      <c r="AP34" s="958">
        <v>521</v>
      </c>
      <c r="AQ34" s="958"/>
      <c r="AR34" s="958"/>
      <c r="AS34" s="958"/>
      <c r="AT34" s="958"/>
      <c r="AU34" s="958">
        <v>521</v>
      </c>
      <c r="AV34" s="958"/>
      <c r="AW34" s="958"/>
      <c r="AX34" s="958"/>
      <c r="AY34" s="958"/>
      <c r="AZ34" s="1028" t="s">
        <v>563</v>
      </c>
      <c r="BA34" s="1028"/>
      <c r="BB34" s="1028"/>
      <c r="BC34" s="1028"/>
      <c r="BD34" s="1028"/>
      <c r="BE34" s="959" t="s">
        <v>397</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t="s">
        <v>399</v>
      </c>
      <c r="C35" s="1018"/>
      <c r="D35" s="1018"/>
      <c r="E35" s="1018"/>
      <c r="F35" s="1018"/>
      <c r="G35" s="1018"/>
      <c r="H35" s="1018"/>
      <c r="I35" s="1018"/>
      <c r="J35" s="1018"/>
      <c r="K35" s="1018"/>
      <c r="L35" s="1018"/>
      <c r="M35" s="1018"/>
      <c r="N35" s="1018"/>
      <c r="O35" s="1018"/>
      <c r="P35" s="1019"/>
      <c r="Q35" s="1025">
        <v>2</v>
      </c>
      <c r="R35" s="1026"/>
      <c r="S35" s="1026"/>
      <c r="T35" s="1026"/>
      <c r="U35" s="1026"/>
      <c r="V35" s="1026">
        <v>2</v>
      </c>
      <c r="W35" s="1026"/>
      <c r="X35" s="1026"/>
      <c r="Y35" s="1026"/>
      <c r="Z35" s="1026"/>
      <c r="AA35" s="1026">
        <v>0</v>
      </c>
      <c r="AB35" s="1026"/>
      <c r="AC35" s="1026"/>
      <c r="AD35" s="1026"/>
      <c r="AE35" s="1027"/>
      <c r="AF35" s="1022">
        <v>0</v>
      </c>
      <c r="AG35" s="1023"/>
      <c r="AH35" s="1023"/>
      <c r="AI35" s="1023"/>
      <c r="AJ35" s="1024"/>
      <c r="AK35" s="967">
        <v>2</v>
      </c>
      <c r="AL35" s="958"/>
      <c r="AM35" s="958"/>
      <c r="AN35" s="958"/>
      <c r="AO35" s="958"/>
      <c r="AP35" s="958">
        <v>4</v>
      </c>
      <c r="AQ35" s="958"/>
      <c r="AR35" s="958"/>
      <c r="AS35" s="958"/>
      <c r="AT35" s="958"/>
      <c r="AU35" s="958">
        <v>4</v>
      </c>
      <c r="AV35" s="958"/>
      <c r="AW35" s="958"/>
      <c r="AX35" s="958"/>
      <c r="AY35" s="958"/>
      <c r="AZ35" s="1028" t="s">
        <v>563</v>
      </c>
      <c r="BA35" s="1028"/>
      <c r="BB35" s="1028"/>
      <c r="BC35" s="1028"/>
      <c r="BD35" s="1028"/>
      <c r="BE35" s="959" t="s">
        <v>397</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400</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378</v>
      </c>
      <c r="B63" s="924" t="s">
        <v>401</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937</v>
      </c>
      <c r="AG63" s="946"/>
      <c r="AH63" s="946"/>
      <c r="AI63" s="946"/>
      <c r="AJ63" s="1009"/>
      <c r="AK63" s="1010"/>
      <c r="AL63" s="950"/>
      <c r="AM63" s="950"/>
      <c r="AN63" s="950"/>
      <c r="AO63" s="950"/>
      <c r="AP63" s="946">
        <f>SUM(AP31:AT35)</f>
        <v>3501</v>
      </c>
      <c r="AQ63" s="946"/>
      <c r="AR63" s="946"/>
      <c r="AS63" s="946"/>
      <c r="AT63" s="946"/>
      <c r="AU63" s="946">
        <f>SUM(AU31:AY35)</f>
        <v>2147</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403</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404</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568</v>
      </c>
      <c r="C68" s="973"/>
      <c r="D68" s="973"/>
      <c r="E68" s="973"/>
      <c r="F68" s="973"/>
      <c r="G68" s="973"/>
      <c r="H68" s="973"/>
      <c r="I68" s="973"/>
      <c r="J68" s="973"/>
      <c r="K68" s="973"/>
      <c r="L68" s="973"/>
      <c r="M68" s="973"/>
      <c r="N68" s="973"/>
      <c r="O68" s="973"/>
      <c r="P68" s="974"/>
      <c r="Q68" s="975">
        <v>2008</v>
      </c>
      <c r="R68" s="969"/>
      <c r="S68" s="969"/>
      <c r="T68" s="969"/>
      <c r="U68" s="969"/>
      <c r="V68" s="969">
        <v>1901</v>
      </c>
      <c r="W68" s="969"/>
      <c r="X68" s="969"/>
      <c r="Y68" s="969"/>
      <c r="Z68" s="969"/>
      <c r="AA68" s="969">
        <v>107</v>
      </c>
      <c r="AB68" s="969"/>
      <c r="AC68" s="969"/>
      <c r="AD68" s="969"/>
      <c r="AE68" s="969"/>
      <c r="AF68" s="969">
        <v>107</v>
      </c>
      <c r="AG68" s="969"/>
      <c r="AH68" s="969"/>
      <c r="AI68" s="969"/>
      <c r="AJ68" s="969"/>
      <c r="AK68" s="969">
        <v>25</v>
      </c>
      <c r="AL68" s="969"/>
      <c r="AM68" s="969"/>
      <c r="AN68" s="969"/>
      <c r="AO68" s="969"/>
      <c r="AP68" s="969" t="s">
        <v>563</v>
      </c>
      <c r="AQ68" s="969"/>
      <c r="AR68" s="969"/>
      <c r="AS68" s="969"/>
      <c r="AT68" s="969"/>
      <c r="AU68" s="969" t="s">
        <v>563</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564</v>
      </c>
      <c r="C69" s="962"/>
      <c r="D69" s="962"/>
      <c r="E69" s="962"/>
      <c r="F69" s="962"/>
      <c r="G69" s="962"/>
      <c r="H69" s="962"/>
      <c r="I69" s="962"/>
      <c r="J69" s="962"/>
      <c r="K69" s="962"/>
      <c r="L69" s="962"/>
      <c r="M69" s="962"/>
      <c r="N69" s="962"/>
      <c r="O69" s="962"/>
      <c r="P69" s="963"/>
      <c r="Q69" s="964">
        <v>22</v>
      </c>
      <c r="R69" s="958"/>
      <c r="S69" s="958"/>
      <c r="T69" s="958"/>
      <c r="U69" s="958"/>
      <c r="V69" s="958">
        <v>20</v>
      </c>
      <c r="W69" s="958"/>
      <c r="X69" s="958"/>
      <c r="Y69" s="958"/>
      <c r="Z69" s="958"/>
      <c r="AA69" s="958">
        <v>2</v>
      </c>
      <c r="AB69" s="958"/>
      <c r="AC69" s="958"/>
      <c r="AD69" s="958"/>
      <c r="AE69" s="958"/>
      <c r="AF69" s="958">
        <v>2</v>
      </c>
      <c r="AG69" s="958"/>
      <c r="AH69" s="958"/>
      <c r="AI69" s="958"/>
      <c r="AJ69" s="958"/>
      <c r="AK69" s="958">
        <v>0</v>
      </c>
      <c r="AL69" s="958"/>
      <c r="AM69" s="958"/>
      <c r="AN69" s="958"/>
      <c r="AO69" s="958"/>
      <c r="AP69" s="958" t="s">
        <v>563</v>
      </c>
      <c r="AQ69" s="958"/>
      <c r="AR69" s="958"/>
      <c r="AS69" s="958"/>
      <c r="AT69" s="958"/>
      <c r="AU69" s="958" t="s">
        <v>563</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565</v>
      </c>
      <c r="C70" s="962"/>
      <c r="D70" s="962"/>
      <c r="E70" s="962"/>
      <c r="F70" s="962"/>
      <c r="G70" s="962"/>
      <c r="H70" s="962"/>
      <c r="I70" s="962"/>
      <c r="J70" s="962"/>
      <c r="K70" s="962"/>
      <c r="L70" s="962"/>
      <c r="M70" s="962"/>
      <c r="N70" s="962"/>
      <c r="O70" s="962"/>
      <c r="P70" s="963"/>
      <c r="Q70" s="964">
        <v>113</v>
      </c>
      <c r="R70" s="958"/>
      <c r="S70" s="958"/>
      <c r="T70" s="958"/>
      <c r="U70" s="958"/>
      <c r="V70" s="958">
        <v>107</v>
      </c>
      <c r="W70" s="958"/>
      <c r="X70" s="958"/>
      <c r="Y70" s="958"/>
      <c r="Z70" s="958"/>
      <c r="AA70" s="958">
        <v>6</v>
      </c>
      <c r="AB70" s="958"/>
      <c r="AC70" s="958"/>
      <c r="AD70" s="958"/>
      <c r="AE70" s="958"/>
      <c r="AF70" s="958">
        <v>6</v>
      </c>
      <c r="AG70" s="958"/>
      <c r="AH70" s="958"/>
      <c r="AI70" s="958"/>
      <c r="AJ70" s="958"/>
      <c r="AK70" s="958">
        <v>5</v>
      </c>
      <c r="AL70" s="958"/>
      <c r="AM70" s="958"/>
      <c r="AN70" s="958"/>
      <c r="AO70" s="958"/>
      <c r="AP70" s="958" t="s">
        <v>563</v>
      </c>
      <c r="AQ70" s="958"/>
      <c r="AR70" s="958"/>
      <c r="AS70" s="958"/>
      <c r="AT70" s="958"/>
      <c r="AU70" s="958" t="s">
        <v>563</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566</v>
      </c>
      <c r="C71" s="962"/>
      <c r="D71" s="962"/>
      <c r="E71" s="962"/>
      <c r="F71" s="962"/>
      <c r="G71" s="962"/>
      <c r="H71" s="962"/>
      <c r="I71" s="962"/>
      <c r="J71" s="962"/>
      <c r="K71" s="962"/>
      <c r="L71" s="962"/>
      <c r="M71" s="962"/>
      <c r="N71" s="962"/>
      <c r="O71" s="962"/>
      <c r="P71" s="963"/>
      <c r="Q71" s="964">
        <v>169552</v>
      </c>
      <c r="R71" s="958"/>
      <c r="S71" s="958"/>
      <c r="T71" s="958"/>
      <c r="U71" s="958"/>
      <c r="V71" s="958">
        <v>166609</v>
      </c>
      <c r="W71" s="958"/>
      <c r="X71" s="958"/>
      <c r="Y71" s="958"/>
      <c r="Z71" s="958"/>
      <c r="AA71" s="958">
        <v>2943</v>
      </c>
      <c r="AB71" s="958"/>
      <c r="AC71" s="958"/>
      <c r="AD71" s="958"/>
      <c r="AE71" s="958"/>
      <c r="AF71" s="958">
        <v>2943</v>
      </c>
      <c r="AG71" s="958"/>
      <c r="AH71" s="958"/>
      <c r="AI71" s="958"/>
      <c r="AJ71" s="958"/>
      <c r="AK71" s="958">
        <v>1308</v>
      </c>
      <c r="AL71" s="958"/>
      <c r="AM71" s="958"/>
      <c r="AN71" s="958"/>
      <c r="AO71" s="958"/>
      <c r="AP71" s="958" t="s">
        <v>563</v>
      </c>
      <c r="AQ71" s="958"/>
      <c r="AR71" s="958"/>
      <c r="AS71" s="958"/>
      <c r="AT71" s="958"/>
      <c r="AU71" s="958" t="s">
        <v>563</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567</v>
      </c>
      <c r="C72" s="962"/>
      <c r="D72" s="962"/>
      <c r="E72" s="962"/>
      <c r="F72" s="962"/>
      <c r="G72" s="962"/>
      <c r="H72" s="962"/>
      <c r="I72" s="962"/>
      <c r="J72" s="962"/>
      <c r="K72" s="962"/>
      <c r="L72" s="962"/>
      <c r="M72" s="962"/>
      <c r="N72" s="962"/>
      <c r="O72" s="962"/>
      <c r="P72" s="963"/>
      <c r="Q72" s="964">
        <v>360</v>
      </c>
      <c r="R72" s="958"/>
      <c r="S72" s="958"/>
      <c r="T72" s="958"/>
      <c r="U72" s="958"/>
      <c r="V72" s="958">
        <v>302</v>
      </c>
      <c r="W72" s="958"/>
      <c r="X72" s="958"/>
      <c r="Y72" s="958"/>
      <c r="Z72" s="958"/>
      <c r="AA72" s="958">
        <v>58</v>
      </c>
      <c r="AB72" s="958"/>
      <c r="AC72" s="958"/>
      <c r="AD72" s="958"/>
      <c r="AE72" s="958"/>
      <c r="AF72" s="958">
        <v>48</v>
      </c>
      <c r="AG72" s="958"/>
      <c r="AH72" s="958"/>
      <c r="AI72" s="958"/>
      <c r="AJ72" s="958"/>
      <c r="AK72" s="958">
        <v>50</v>
      </c>
      <c r="AL72" s="958"/>
      <c r="AM72" s="958"/>
      <c r="AN72" s="958"/>
      <c r="AO72" s="958"/>
      <c r="AP72" s="958" t="s">
        <v>563</v>
      </c>
      <c r="AQ72" s="958"/>
      <c r="AR72" s="958"/>
      <c r="AS72" s="958"/>
      <c r="AT72" s="958"/>
      <c r="AU72" s="958" t="s">
        <v>563</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378</v>
      </c>
      <c r="B88" s="924" t="s">
        <v>405</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f>SUM(AF68:AJ72)</f>
        <v>3106</v>
      </c>
      <c r="AG88" s="946"/>
      <c r="AH88" s="946"/>
      <c r="AI88" s="946"/>
      <c r="AJ88" s="946"/>
      <c r="AK88" s="950"/>
      <c r="AL88" s="950"/>
      <c r="AM88" s="950"/>
      <c r="AN88" s="950"/>
      <c r="AO88" s="950"/>
      <c r="AP88" s="946">
        <v>0</v>
      </c>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406</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f>SUM(CR7)</f>
        <v>5</v>
      </c>
      <c r="CS102" s="940"/>
      <c r="CT102" s="940"/>
      <c r="CU102" s="940"/>
      <c r="CV102" s="941"/>
      <c r="CW102" s="939">
        <f t="shared" ref="CW102" si="0">SUM(CW7)</f>
        <v>1</v>
      </c>
      <c r="CX102" s="940"/>
      <c r="CY102" s="940"/>
      <c r="CZ102" s="940"/>
      <c r="DA102" s="941"/>
      <c r="DB102" s="939"/>
      <c r="DC102" s="940"/>
      <c r="DD102" s="940"/>
      <c r="DE102" s="940"/>
      <c r="DF102" s="941"/>
      <c r="DG102" s="939"/>
      <c r="DH102" s="940"/>
      <c r="DI102" s="940"/>
      <c r="DJ102" s="940"/>
      <c r="DK102" s="941"/>
      <c r="DL102" s="939">
        <f t="shared" ref="DL102" si="1">SUM(DL7)</f>
        <v>209</v>
      </c>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407</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408</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411</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412</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414</v>
      </c>
      <c r="AB109" s="883"/>
      <c r="AC109" s="883"/>
      <c r="AD109" s="883"/>
      <c r="AE109" s="884"/>
      <c r="AF109" s="885" t="s">
        <v>415</v>
      </c>
      <c r="AG109" s="883"/>
      <c r="AH109" s="883"/>
      <c r="AI109" s="883"/>
      <c r="AJ109" s="884"/>
      <c r="AK109" s="885" t="s">
        <v>295</v>
      </c>
      <c r="AL109" s="883"/>
      <c r="AM109" s="883"/>
      <c r="AN109" s="883"/>
      <c r="AO109" s="884"/>
      <c r="AP109" s="885" t="s">
        <v>416</v>
      </c>
      <c r="AQ109" s="883"/>
      <c r="AR109" s="883"/>
      <c r="AS109" s="883"/>
      <c r="AT109" s="916"/>
      <c r="AU109" s="882" t="s">
        <v>413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414</v>
      </c>
      <c r="BR109" s="883"/>
      <c r="BS109" s="883"/>
      <c r="BT109" s="883"/>
      <c r="BU109" s="884"/>
      <c r="BV109" s="885" t="s">
        <v>415</v>
      </c>
      <c r="BW109" s="883"/>
      <c r="BX109" s="883"/>
      <c r="BY109" s="883"/>
      <c r="BZ109" s="884"/>
      <c r="CA109" s="885" t="s">
        <v>295</v>
      </c>
      <c r="CB109" s="883"/>
      <c r="CC109" s="883"/>
      <c r="CD109" s="883"/>
      <c r="CE109" s="884"/>
      <c r="CF109" s="923" t="s">
        <v>416</v>
      </c>
      <c r="CG109" s="923"/>
      <c r="CH109" s="923"/>
      <c r="CI109" s="923"/>
      <c r="CJ109" s="923"/>
      <c r="CK109" s="885" t="s">
        <v>417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414</v>
      </c>
      <c r="DH109" s="883"/>
      <c r="DI109" s="883"/>
      <c r="DJ109" s="883"/>
      <c r="DK109" s="884"/>
      <c r="DL109" s="885" t="s">
        <v>415</v>
      </c>
      <c r="DM109" s="883"/>
      <c r="DN109" s="883"/>
      <c r="DO109" s="883"/>
      <c r="DP109" s="884"/>
      <c r="DQ109" s="885" t="s">
        <v>295</v>
      </c>
      <c r="DR109" s="883"/>
      <c r="DS109" s="883"/>
      <c r="DT109" s="883"/>
      <c r="DU109" s="884"/>
      <c r="DV109" s="885" t="s">
        <v>416</v>
      </c>
      <c r="DW109" s="883"/>
      <c r="DX109" s="883"/>
      <c r="DY109" s="883"/>
      <c r="DZ109" s="916"/>
    </row>
    <row r="110" spans="1:131" s="224" customFormat="1" ht="26.25" customHeight="1" x14ac:dyDescent="0.2">
      <c r="A110" s="794" t="s">
        <v>418</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892516</v>
      </c>
      <c r="AB110" s="876"/>
      <c r="AC110" s="876"/>
      <c r="AD110" s="876"/>
      <c r="AE110" s="877"/>
      <c r="AF110" s="878">
        <v>908518</v>
      </c>
      <c r="AG110" s="876"/>
      <c r="AH110" s="876"/>
      <c r="AI110" s="876"/>
      <c r="AJ110" s="877"/>
      <c r="AK110" s="878">
        <v>999815</v>
      </c>
      <c r="AL110" s="876"/>
      <c r="AM110" s="876"/>
      <c r="AN110" s="876"/>
      <c r="AO110" s="877"/>
      <c r="AP110" s="879">
        <v>16.600000000000001</v>
      </c>
      <c r="AQ110" s="880"/>
      <c r="AR110" s="880"/>
      <c r="AS110" s="880"/>
      <c r="AT110" s="881"/>
      <c r="AU110" s="917" t="s">
        <v>69</v>
      </c>
      <c r="AV110" s="918"/>
      <c r="AW110" s="918"/>
      <c r="AX110" s="918"/>
      <c r="AY110" s="918"/>
      <c r="AZ110" s="847" t="s">
        <v>419</v>
      </c>
      <c r="BA110" s="795"/>
      <c r="BB110" s="795"/>
      <c r="BC110" s="795"/>
      <c r="BD110" s="795"/>
      <c r="BE110" s="795"/>
      <c r="BF110" s="795"/>
      <c r="BG110" s="795"/>
      <c r="BH110" s="795"/>
      <c r="BI110" s="795"/>
      <c r="BJ110" s="795"/>
      <c r="BK110" s="795"/>
      <c r="BL110" s="795"/>
      <c r="BM110" s="795"/>
      <c r="BN110" s="795"/>
      <c r="BO110" s="795"/>
      <c r="BP110" s="796"/>
      <c r="BQ110" s="848">
        <v>11500055</v>
      </c>
      <c r="BR110" s="829"/>
      <c r="BS110" s="829"/>
      <c r="BT110" s="829"/>
      <c r="BU110" s="829"/>
      <c r="BV110" s="829">
        <v>11432377</v>
      </c>
      <c r="BW110" s="829"/>
      <c r="BX110" s="829"/>
      <c r="BY110" s="829"/>
      <c r="BZ110" s="829"/>
      <c r="CA110" s="829">
        <v>11616649</v>
      </c>
      <c r="CB110" s="829"/>
      <c r="CC110" s="829"/>
      <c r="CD110" s="829"/>
      <c r="CE110" s="829"/>
      <c r="CF110" s="853">
        <v>192.5</v>
      </c>
      <c r="CG110" s="854"/>
      <c r="CH110" s="854"/>
      <c r="CI110" s="854"/>
      <c r="CJ110" s="854"/>
      <c r="CK110" s="913" t="s">
        <v>420</v>
      </c>
      <c r="CL110" s="806"/>
      <c r="CM110" s="847" t="s">
        <v>421</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422</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423</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v>15304</v>
      </c>
      <c r="BW111" s="804"/>
      <c r="BX111" s="804"/>
      <c r="BY111" s="804"/>
      <c r="BZ111" s="804"/>
      <c r="CA111" s="804" t="s">
        <v>122</v>
      </c>
      <c r="CB111" s="804"/>
      <c r="CC111" s="804"/>
      <c r="CD111" s="804"/>
      <c r="CE111" s="804"/>
      <c r="CF111" s="862" t="s">
        <v>122</v>
      </c>
      <c r="CG111" s="863"/>
      <c r="CH111" s="863"/>
      <c r="CI111" s="863"/>
      <c r="CJ111" s="863"/>
      <c r="CK111" s="914"/>
      <c r="CL111" s="808"/>
      <c r="CM111" s="802" t="s">
        <v>424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425</v>
      </c>
      <c r="B112" s="900"/>
      <c r="C112" s="739" t="s">
        <v>426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427</v>
      </c>
      <c r="BA112" s="739"/>
      <c r="BB112" s="739"/>
      <c r="BC112" s="739"/>
      <c r="BD112" s="739"/>
      <c r="BE112" s="739"/>
      <c r="BF112" s="739"/>
      <c r="BG112" s="739"/>
      <c r="BH112" s="739"/>
      <c r="BI112" s="739"/>
      <c r="BJ112" s="739"/>
      <c r="BK112" s="739"/>
      <c r="BL112" s="739"/>
      <c r="BM112" s="739"/>
      <c r="BN112" s="739"/>
      <c r="BO112" s="739"/>
      <c r="BP112" s="740"/>
      <c r="BQ112" s="803">
        <v>3076580</v>
      </c>
      <c r="BR112" s="804"/>
      <c r="BS112" s="804"/>
      <c r="BT112" s="804"/>
      <c r="BU112" s="804"/>
      <c r="BV112" s="804">
        <v>2139990</v>
      </c>
      <c r="BW112" s="804"/>
      <c r="BX112" s="804"/>
      <c r="BY112" s="804"/>
      <c r="BZ112" s="804"/>
      <c r="CA112" s="804">
        <v>2147665</v>
      </c>
      <c r="CB112" s="804"/>
      <c r="CC112" s="804"/>
      <c r="CD112" s="804"/>
      <c r="CE112" s="804"/>
      <c r="CF112" s="862">
        <v>35.6</v>
      </c>
      <c r="CG112" s="863"/>
      <c r="CH112" s="863"/>
      <c r="CI112" s="863"/>
      <c r="CJ112" s="863"/>
      <c r="CK112" s="914"/>
      <c r="CL112" s="808"/>
      <c r="CM112" s="802" t="s">
        <v>428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332009</v>
      </c>
      <c r="AB113" s="906"/>
      <c r="AC113" s="906"/>
      <c r="AD113" s="906"/>
      <c r="AE113" s="907"/>
      <c r="AF113" s="908">
        <v>375999</v>
      </c>
      <c r="AG113" s="906"/>
      <c r="AH113" s="906"/>
      <c r="AI113" s="906"/>
      <c r="AJ113" s="907"/>
      <c r="AK113" s="908">
        <v>314591</v>
      </c>
      <c r="AL113" s="906"/>
      <c r="AM113" s="906"/>
      <c r="AN113" s="906"/>
      <c r="AO113" s="907"/>
      <c r="AP113" s="909">
        <v>5.2</v>
      </c>
      <c r="AQ113" s="910"/>
      <c r="AR113" s="910"/>
      <c r="AS113" s="910"/>
      <c r="AT113" s="911"/>
      <c r="AU113" s="919"/>
      <c r="AV113" s="920"/>
      <c r="AW113" s="920"/>
      <c r="AX113" s="920"/>
      <c r="AY113" s="920"/>
      <c r="AZ113" s="802" t="s">
        <v>430</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431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433</v>
      </c>
      <c r="BA114" s="739"/>
      <c r="BB114" s="739"/>
      <c r="BC114" s="739"/>
      <c r="BD114" s="739"/>
      <c r="BE114" s="739"/>
      <c r="BF114" s="739"/>
      <c r="BG114" s="739"/>
      <c r="BH114" s="739"/>
      <c r="BI114" s="739"/>
      <c r="BJ114" s="739"/>
      <c r="BK114" s="739"/>
      <c r="BL114" s="739"/>
      <c r="BM114" s="739"/>
      <c r="BN114" s="739"/>
      <c r="BO114" s="739"/>
      <c r="BP114" s="740"/>
      <c r="BQ114" s="803">
        <v>1690042</v>
      </c>
      <c r="BR114" s="804"/>
      <c r="BS114" s="804"/>
      <c r="BT114" s="804"/>
      <c r="BU114" s="804"/>
      <c r="BV114" s="804">
        <v>1702956</v>
      </c>
      <c r="BW114" s="804"/>
      <c r="BX114" s="804"/>
      <c r="BY114" s="804"/>
      <c r="BZ114" s="804"/>
      <c r="CA114" s="804">
        <v>1785037</v>
      </c>
      <c r="CB114" s="804"/>
      <c r="CC114" s="804"/>
      <c r="CD114" s="804"/>
      <c r="CE114" s="804"/>
      <c r="CF114" s="862">
        <v>29.6</v>
      </c>
      <c r="CG114" s="863"/>
      <c r="CH114" s="863"/>
      <c r="CI114" s="863"/>
      <c r="CJ114" s="863"/>
      <c r="CK114" s="914"/>
      <c r="CL114" s="808"/>
      <c r="CM114" s="802" t="s">
        <v>434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436</v>
      </c>
      <c r="BA115" s="739"/>
      <c r="BB115" s="739"/>
      <c r="BC115" s="739"/>
      <c r="BD115" s="739"/>
      <c r="BE115" s="739"/>
      <c r="BF115" s="739"/>
      <c r="BG115" s="739"/>
      <c r="BH115" s="739"/>
      <c r="BI115" s="739"/>
      <c r="BJ115" s="739"/>
      <c r="BK115" s="739"/>
      <c r="BL115" s="739"/>
      <c r="BM115" s="739"/>
      <c r="BN115" s="739"/>
      <c r="BO115" s="739"/>
      <c r="BP115" s="740"/>
      <c r="BQ115" s="803">
        <v>3000</v>
      </c>
      <c r="BR115" s="804"/>
      <c r="BS115" s="804"/>
      <c r="BT115" s="804"/>
      <c r="BU115" s="804"/>
      <c r="BV115" s="804">
        <v>3000</v>
      </c>
      <c r="BW115" s="804"/>
      <c r="BX115" s="804"/>
      <c r="BY115" s="804"/>
      <c r="BZ115" s="804"/>
      <c r="CA115" s="804" t="s">
        <v>122</v>
      </c>
      <c r="CB115" s="804"/>
      <c r="CC115" s="804"/>
      <c r="CD115" s="804"/>
      <c r="CE115" s="804"/>
      <c r="CF115" s="862" t="s">
        <v>122</v>
      </c>
      <c r="CG115" s="863"/>
      <c r="CH115" s="863"/>
      <c r="CI115" s="863"/>
      <c r="CJ115" s="863"/>
      <c r="CK115" s="914"/>
      <c r="CL115" s="808"/>
      <c r="CM115" s="802" t="s">
        <v>437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v>15304</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439</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441</v>
      </c>
      <c r="Z117" s="884"/>
      <c r="AA117" s="889">
        <v>1224525</v>
      </c>
      <c r="AB117" s="890"/>
      <c r="AC117" s="890"/>
      <c r="AD117" s="890"/>
      <c r="AE117" s="891"/>
      <c r="AF117" s="892">
        <v>1284517</v>
      </c>
      <c r="AG117" s="890"/>
      <c r="AH117" s="890"/>
      <c r="AI117" s="890"/>
      <c r="AJ117" s="891"/>
      <c r="AK117" s="892">
        <v>1314406</v>
      </c>
      <c r="AL117" s="890"/>
      <c r="AM117" s="890"/>
      <c r="AN117" s="890"/>
      <c r="AO117" s="891"/>
      <c r="AP117" s="893"/>
      <c r="AQ117" s="894"/>
      <c r="AR117" s="894"/>
      <c r="AS117" s="894"/>
      <c r="AT117" s="895"/>
      <c r="AU117" s="919"/>
      <c r="AV117" s="920"/>
      <c r="AW117" s="920"/>
      <c r="AX117" s="920"/>
      <c r="AY117" s="920"/>
      <c r="AZ117" s="850" t="s">
        <v>442</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443</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414</v>
      </c>
      <c r="AB118" s="883"/>
      <c r="AC118" s="883"/>
      <c r="AD118" s="883"/>
      <c r="AE118" s="884"/>
      <c r="AF118" s="885" t="s">
        <v>415</v>
      </c>
      <c r="AG118" s="883"/>
      <c r="AH118" s="883"/>
      <c r="AI118" s="883"/>
      <c r="AJ118" s="884"/>
      <c r="AK118" s="885" t="s">
        <v>295</v>
      </c>
      <c r="AL118" s="883"/>
      <c r="AM118" s="883"/>
      <c r="AN118" s="883"/>
      <c r="AO118" s="884"/>
      <c r="AP118" s="886" t="s">
        <v>416</v>
      </c>
      <c r="AQ118" s="887"/>
      <c r="AR118" s="887"/>
      <c r="AS118" s="887"/>
      <c r="AT118" s="888"/>
      <c r="AU118" s="919"/>
      <c r="AV118" s="920"/>
      <c r="AW118" s="920"/>
      <c r="AX118" s="920"/>
      <c r="AY118" s="920"/>
      <c r="AZ118" s="825" t="s">
        <v>444</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420</v>
      </c>
      <c r="B119" s="806"/>
      <c r="C119" s="847" t="s">
        <v>421</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446</v>
      </c>
      <c r="BP119" s="865"/>
      <c r="BQ119" s="866">
        <v>16269677</v>
      </c>
      <c r="BR119" s="832"/>
      <c r="BS119" s="832"/>
      <c r="BT119" s="832"/>
      <c r="BU119" s="832"/>
      <c r="BV119" s="832">
        <v>15293627</v>
      </c>
      <c r="BW119" s="832"/>
      <c r="BX119" s="832"/>
      <c r="BY119" s="832"/>
      <c r="BZ119" s="832"/>
      <c r="CA119" s="832">
        <v>15549351</v>
      </c>
      <c r="CB119" s="832"/>
      <c r="CC119" s="832"/>
      <c r="CD119" s="832"/>
      <c r="CE119" s="832"/>
      <c r="CF119" s="735"/>
      <c r="CG119" s="736"/>
      <c r="CH119" s="736"/>
      <c r="CI119" s="736"/>
      <c r="CJ119" s="821"/>
      <c r="CK119" s="915"/>
      <c r="CL119" s="810"/>
      <c r="CM119" s="825" t="s">
        <v>447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448</v>
      </c>
      <c r="AV120" s="868"/>
      <c r="AW120" s="868"/>
      <c r="AX120" s="868"/>
      <c r="AY120" s="869"/>
      <c r="AZ120" s="847" t="s">
        <v>449</v>
      </c>
      <c r="BA120" s="795"/>
      <c r="BB120" s="795"/>
      <c r="BC120" s="795"/>
      <c r="BD120" s="795"/>
      <c r="BE120" s="795"/>
      <c r="BF120" s="795"/>
      <c r="BG120" s="795"/>
      <c r="BH120" s="795"/>
      <c r="BI120" s="795"/>
      <c r="BJ120" s="795"/>
      <c r="BK120" s="795"/>
      <c r="BL120" s="795"/>
      <c r="BM120" s="795"/>
      <c r="BN120" s="795"/>
      <c r="BO120" s="795"/>
      <c r="BP120" s="796"/>
      <c r="BQ120" s="848">
        <v>3929779</v>
      </c>
      <c r="BR120" s="829"/>
      <c r="BS120" s="829"/>
      <c r="BT120" s="829"/>
      <c r="BU120" s="829"/>
      <c r="BV120" s="829">
        <v>3407824</v>
      </c>
      <c r="BW120" s="829"/>
      <c r="BX120" s="829"/>
      <c r="BY120" s="829"/>
      <c r="BZ120" s="829"/>
      <c r="CA120" s="829">
        <v>3787249</v>
      </c>
      <c r="CB120" s="829"/>
      <c r="CC120" s="829"/>
      <c r="CD120" s="829"/>
      <c r="CE120" s="829"/>
      <c r="CF120" s="853">
        <v>62.8</v>
      </c>
      <c r="CG120" s="854"/>
      <c r="CH120" s="854"/>
      <c r="CI120" s="854"/>
      <c r="CJ120" s="854"/>
      <c r="CK120" s="855" t="s">
        <v>450</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1620788</v>
      </c>
      <c r="DH120" s="829"/>
      <c r="DI120" s="829"/>
      <c r="DJ120" s="829"/>
      <c r="DK120" s="829"/>
      <c r="DL120" s="829">
        <v>766304</v>
      </c>
      <c r="DM120" s="829"/>
      <c r="DN120" s="829"/>
      <c r="DO120" s="829"/>
      <c r="DP120" s="829"/>
      <c r="DQ120" s="829">
        <v>857252</v>
      </c>
      <c r="DR120" s="829"/>
      <c r="DS120" s="829"/>
      <c r="DT120" s="829"/>
      <c r="DU120" s="829"/>
      <c r="DV120" s="830">
        <v>14.2</v>
      </c>
      <c r="DW120" s="830"/>
      <c r="DX120" s="830"/>
      <c r="DY120" s="830"/>
      <c r="DZ120" s="831"/>
    </row>
    <row r="121" spans="1:130" s="224" customFormat="1" ht="26.25" customHeight="1" x14ac:dyDescent="0.2">
      <c r="A121" s="807"/>
      <c r="B121" s="808"/>
      <c r="C121" s="850" t="s">
        <v>451</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452</v>
      </c>
      <c r="BA121" s="739"/>
      <c r="BB121" s="739"/>
      <c r="BC121" s="739"/>
      <c r="BD121" s="739"/>
      <c r="BE121" s="739"/>
      <c r="BF121" s="739"/>
      <c r="BG121" s="739"/>
      <c r="BH121" s="739"/>
      <c r="BI121" s="739"/>
      <c r="BJ121" s="739"/>
      <c r="BK121" s="739"/>
      <c r="BL121" s="739"/>
      <c r="BM121" s="739"/>
      <c r="BN121" s="739"/>
      <c r="BO121" s="739"/>
      <c r="BP121" s="740"/>
      <c r="BQ121" s="803">
        <v>250393</v>
      </c>
      <c r="BR121" s="804"/>
      <c r="BS121" s="804"/>
      <c r="BT121" s="804"/>
      <c r="BU121" s="804"/>
      <c r="BV121" s="804">
        <v>262153</v>
      </c>
      <c r="BW121" s="804"/>
      <c r="BX121" s="804"/>
      <c r="BY121" s="804"/>
      <c r="BZ121" s="804"/>
      <c r="CA121" s="804">
        <v>428368</v>
      </c>
      <c r="CB121" s="804"/>
      <c r="CC121" s="804"/>
      <c r="CD121" s="804"/>
      <c r="CE121" s="804"/>
      <c r="CF121" s="862">
        <v>7.1</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761208</v>
      </c>
      <c r="DH121" s="804"/>
      <c r="DI121" s="804"/>
      <c r="DJ121" s="804"/>
      <c r="DK121" s="804"/>
      <c r="DL121" s="804">
        <v>745393</v>
      </c>
      <c r="DM121" s="804"/>
      <c r="DN121" s="804"/>
      <c r="DO121" s="804"/>
      <c r="DP121" s="804"/>
      <c r="DQ121" s="804">
        <v>723080</v>
      </c>
      <c r="DR121" s="804"/>
      <c r="DS121" s="804"/>
      <c r="DT121" s="804"/>
      <c r="DU121" s="804"/>
      <c r="DV121" s="781">
        <v>12</v>
      </c>
      <c r="DW121" s="781"/>
      <c r="DX121" s="781"/>
      <c r="DY121" s="781"/>
      <c r="DZ121" s="782"/>
    </row>
    <row r="122" spans="1:130" s="224" customFormat="1" ht="26.25" customHeight="1" x14ac:dyDescent="0.2">
      <c r="A122" s="807"/>
      <c r="B122" s="808"/>
      <c r="C122" s="802" t="s">
        <v>434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453</v>
      </c>
      <c r="BA122" s="826"/>
      <c r="BB122" s="826"/>
      <c r="BC122" s="826"/>
      <c r="BD122" s="826"/>
      <c r="BE122" s="826"/>
      <c r="BF122" s="826"/>
      <c r="BG122" s="826"/>
      <c r="BH122" s="826"/>
      <c r="BI122" s="826"/>
      <c r="BJ122" s="826"/>
      <c r="BK122" s="826"/>
      <c r="BL122" s="826"/>
      <c r="BM122" s="826"/>
      <c r="BN122" s="826"/>
      <c r="BO122" s="826"/>
      <c r="BP122" s="827"/>
      <c r="BQ122" s="866">
        <v>8887351</v>
      </c>
      <c r="BR122" s="832"/>
      <c r="BS122" s="832"/>
      <c r="BT122" s="832"/>
      <c r="BU122" s="832"/>
      <c r="BV122" s="832">
        <v>8961865</v>
      </c>
      <c r="BW122" s="832"/>
      <c r="BX122" s="832"/>
      <c r="BY122" s="832"/>
      <c r="BZ122" s="832"/>
      <c r="CA122" s="832">
        <v>9001171</v>
      </c>
      <c r="CB122" s="832"/>
      <c r="CC122" s="832"/>
      <c r="CD122" s="832"/>
      <c r="CE122" s="832"/>
      <c r="CF122" s="833">
        <v>149.19999999999999</v>
      </c>
      <c r="CG122" s="834"/>
      <c r="CH122" s="834"/>
      <c r="CI122" s="834"/>
      <c r="CJ122" s="834"/>
      <c r="CK122" s="856"/>
      <c r="CL122" s="842"/>
      <c r="CM122" s="842"/>
      <c r="CN122" s="842"/>
      <c r="CO122" s="843"/>
      <c r="CP122" s="822" t="s">
        <v>398</v>
      </c>
      <c r="CQ122" s="823"/>
      <c r="CR122" s="823"/>
      <c r="CS122" s="823"/>
      <c r="CT122" s="823"/>
      <c r="CU122" s="823"/>
      <c r="CV122" s="823"/>
      <c r="CW122" s="823"/>
      <c r="CX122" s="823"/>
      <c r="CY122" s="823"/>
      <c r="CZ122" s="823"/>
      <c r="DA122" s="823"/>
      <c r="DB122" s="823"/>
      <c r="DC122" s="823"/>
      <c r="DD122" s="823"/>
      <c r="DE122" s="823"/>
      <c r="DF122" s="824"/>
      <c r="DG122" s="803">
        <v>608388</v>
      </c>
      <c r="DH122" s="804"/>
      <c r="DI122" s="804"/>
      <c r="DJ122" s="804"/>
      <c r="DK122" s="804"/>
      <c r="DL122" s="804">
        <v>562734</v>
      </c>
      <c r="DM122" s="804"/>
      <c r="DN122" s="804"/>
      <c r="DO122" s="804"/>
      <c r="DP122" s="804"/>
      <c r="DQ122" s="804">
        <v>521042</v>
      </c>
      <c r="DR122" s="804"/>
      <c r="DS122" s="804"/>
      <c r="DT122" s="804"/>
      <c r="DU122" s="804"/>
      <c r="DV122" s="781">
        <v>8.6</v>
      </c>
      <c r="DW122" s="781"/>
      <c r="DX122" s="781"/>
      <c r="DY122" s="781"/>
      <c r="DZ122" s="782"/>
    </row>
    <row r="123" spans="1:130" s="224" customFormat="1" ht="26.25" customHeight="1" x14ac:dyDescent="0.2">
      <c r="A123" s="807"/>
      <c r="B123" s="808"/>
      <c r="C123" s="802" t="s">
        <v>440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454</v>
      </c>
      <c r="BP123" s="865"/>
      <c r="BQ123" s="819">
        <v>13067523</v>
      </c>
      <c r="BR123" s="820"/>
      <c r="BS123" s="820"/>
      <c r="BT123" s="820"/>
      <c r="BU123" s="820"/>
      <c r="BV123" s="820">
        <v>12631842</v>
      </c>
      <c r="BW123" s="820"/>
      <c r="BX123" s="820"/>
      <c r="BY123" s="820"/>
      <c r="BZ123" s="820"/>
      <c r="CA123" s="820">
        <v>13216788</v>
      </c>
      <c r="CB123" s="820"/>
      <c r="CC123" s="820"/>
      <c r="CD123" s="820"/>
      <c r="CE123" s="820"/>
      <c r="CF123" s="735"/>
      <c r="CG123" s="736"/>
      <c r="CH123" s="736"/>
      <c r="CI123" s="736"/>
      <c r="CJ123" s="821"/>
      <c r="CK123" s="856"/>
      <c r="CL123" s="842"/>
      <c r="CM123" s="842"/>
      <c r="CN123" s="842"/>
      <c r="CO123" s="843"/>
      <c r="CP123" s="822" t="s">
        <v>396</v>
      </c>
      <c r="CQ123" s="823"/>
      <c r="CR123" s="823"/>
      <c r="CS123" s="823"/>
      <c r="CT123" s="823"/>
      <c r="CU123" s="823"/>
      <c r="CV123" s="823"/>
      <c r="CW123" s="823"/>
      <c r="CX123" s="823"/>
      <c r="CY123" s="823"/>
      <c r="CZ123" s="823"/>
      <c r="DA123" s="823"/>
      <c r="DB123" s="823"/>
      <c r="DC123" s="823"/>
      <c r="DD123" s="823"/>
      <c r="DE123" s="823"/>
      <c r="DF123" s="824"/>
      <c r="DG123" s="766">
        <v>6154</v>
      </c>
      <c r="DH123" s="767"/>
      <c r="DI123" s="767"/>
      <c r="DJ123" s="767"/>
      <c r="DK123" s="768"/>
      <c r="DL123" s="769">
        <v>60317</v>
      </c>
      <c r="DM123" s="767"/>
      <c r="DN123" s="767"/>
      <c r="DO123" s="767"/>
      <c r="DP123" s="768"/>
      <c r="DQ123" s="769">
        <v>41979</v>
      </c>
      <c r="DR123" s="767"/>
      <c r="DS123" s="767"/>
      <c r="DT123" s="767"/>
      <c r="DU123" s="768"/>
      <c r="DV123" s="811">
        <v>0.7</v>
      </c>
      <c r="DW123" s="812"/>
      <c r="DX123" s="812"/>
      <c r="DY123" s="812"/>
      <c r="DZ123" s="813"/>
    </row>
    <row r="124" spans="1:130" s="224" customFormat="1" ht="26.25" customHeight="1" thickBot="1" x14ac:dyDescent="0.25">
      <c r="A124" s="807"/>
      <c r="B124" s="808"/>
      <c r="C124" s="802" t="s">
        <v>443</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455</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51.3</v>
      </c>
      <c r="BR124" s="818"/>
      <c r="BS124" s="818"/>
      <c r="BT124" s="818"/>
      <c r="BU124" s="818"/>
      <c r="BV124" s="818">
        <v>44.1</v>
      </c>
      <c r="BW124" s="818"/>
      <c r="BX124" s="818"/>
      <c r="BY124" s="818"/>
      <c r="BZ124" s="818"/>
      <c r="CA124" s="818">
        <v>38.6</v>
      </c>
      <c r="CB124" s="818"/>
      <c r="CC124" s="818"/>
      <c r="CD124" s="818"/>
      <c r="CE124" s="818"/>
      <c r="CF124" s="713"/>
      <c r="CG124" s="714"/>
      <c r="CH124" s="714"/>
      <c r="CI124" s="714"/>
      <c r="CJ124" s="849"/>
      <c r="CK124" s="857"/>
      <c r="CL124" s="857"/>
      <c r="CM124" s="857"/>
      <c r="CN124" s="857"/>
      <c r="CO124" s="858"/>
      <c r="CP124" s="822" t="s">
        <v>456</v>
      </c>
      <c r="CQ124" s="823"/>
      <c r="CR124" s="823"/>
      <c r="CS124" s="823"/>
      <c r="CT124" s="823"/>
      <c r="CU124" s="823"/>
      <c r="CV124" s="823"/>
      <c r="CW124" s="823"/>
      <c r="CX124" s="823"/>
      <c r="CY124" s="823"/>
      <c r="CZ124" s="823"/>
      <c r="DA124" s="823"/>
      <c r="DB124" s="823"/>
      <c r="DC124" s="823"/>
      <c r="DD124" s="823"/>
      <c r="DE124" s="823"/>
      <c r="DF124" s="824"/>
      <c r="DG124" s="750">
        <v>80042</v>
      </c>
      <c r="DH124" s="751"/>
      <c r="DI124" s="751"/>
      <c r="DJ124" s="751"/>
      <c r="DK124" s="752"/>
      <c r="DL124" s="753">
        <v>5242</v>
      </c>
      <c r="DM124" s="751"/>
      <c r="DN124" s="751"/>
      <c r="DO124" s="751"/>
      <c r="DP124" s="752"/>
      <c r="DQ124" s="753">
        <v>4312</v>
      </c>
      <c r="DR124" s="751"/>
      <c r="DS124" s="751"/>
      <c r="DT124" s="751"/>
      <c r="DU124" s="752"/>
      <c r="DV124" s="835">
        <v>0.1</v>
      </c>
      <c r="DW124" s="836"/>
      <c r="DX124" s="836"/>
      <c r="DY124" s="836"/>
      <c r="DZ124" s="837"/>
    </row>
    <row r="125" spans="1:130" s="224" customFormat="1" ht="26.25" customHeight="1" x14ac:dyDescent="0.2">
      <c r="A125" s="807"/>
      <c r="B125" s="808"/>
      <c r="C125" s="802" t="s">
        <v>445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457</v>
      </c>
      <c r="CL125" s="839"/>
      <c r="CM125" s="839"/>
      <c r="CN125" s="839"/>
      <c r="CO125" s="840"/>
      <c r="CP125" s="847" t="s">
        <v>458</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459</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461</v>
      </c>
      <c r="AY127" s="799"/>
      <c r="AZ127" s="799"/>
      <c r="BA127" s="799"/>
      <c r="BB127" s="799"/>
      <c r="BC127" s="799"/>
      <c r="BD127" s="799"/>
      <c r="BE127" s="800"/>
      <c r="BF127" s="798" t="s">
        <v>462</v>
      </c>
      <c r="BG127" s="799"/>
      <c r="BH127" s="799"/>
      <c r="BI127" s="799"/>
      <c r="BJ127" s="799"/>
      <c r="BK127" s="799"/>
      <c r="BL127" s="800"/>
      <c r="BM127" s="798" t="s">
        <v>463</v>
      </c>
      <c r="BN127" s="799"/>
      <c r="BO127" s="799"/>
      <c r="BP127" s="799"/>
      <c r="BQ127" s="799"/>
      <c r="BR127" s="799"/>
      <c r="BS127" s="800"/>
      <c r="BT127" s="798" t="s">
        <v>464</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465</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466</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467</v>
      </c>
      <c r="X128" s="785"/>
      <c r="Y128" s="785"/>
      <c r="Z128" s="786"/>
      <c r="AA128" s="787">
        <v>14561</v>
      </c>
      <c r="AB128" s="788"/>
      <c r="AC128" s="788"/>
      <c r="AD128" s="788"/>
      <c r="AE128" s="789"/>
      <c r="AF128" s="790">
        <v>23845</v>
      </c>
      <c r="AG128" s="788"/>
      <c r="AH128" s="788"/>
      <c r="AI128" s="788"/>
      <c r="AJ128" s="789"/>
      <c r="AK128" s="790">
        <v>20970</v>
      </c>
      <c r="AL128" s="788"/>
      <c r="AM128" s="788"/>
      <c r="AN128" s="788"/>
      <c r="AO128" s="789"/>
      <c r="AP128" s="791"/>
      <c r="AQ128" s="792"/>
      <c r="AR128" s="792"/>
      <c r="AS128" s="792"/>
      <c r="AT128" s="793"/>
      <c r="AU128" s="226"/>
      <c r="AV128" s="226"/>
      <c r="AW128" s="226"/>
      <c r="AX128" s="794" t="s">
        <v>468</v>
      </c>
      <c r="AY128" s="795"/>
      <c r="AZ128" s="795"/>
      <c r="BA128" s="795"/>
      <c r="BB128" s="795"/>
      <c r="BC128" s="795"/>
      <c r="BD128" s="795"/>
      <c r="BE128" s="796"/>
      <c r="BF128" s="773" t="s">
        <v>122</v>
      </c>
      <c r="BG128" s="774"/>
      <c r="BH128" s="774"/>
      <c r="BI128" s="774"/>
      <c r="BJ128" s="774"/>
      <c r="BK128" s="774"/>
      <c r="BL128" s="797"/>
      <c r="BM128" s="773">
        <v>14.09</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469</v>
      </c>
      <c r="CQ128" s="717"/>
      <c r="CR128" s="717"/>
      <c r="CS128" s="717"/>
      <c r="CT128" s="717"/>
      <c r="CU128" s="717"/>
      <c r="CV128" s="717"/>
      <c r="CW128" s="717"/>
      <c r="CX128" s="717"/>
      <c r="CY128" s="717"/>
      <c r="CZ128" s="717"/>
      <c r="DA128" s="717"/>
      <c r="DB128" s="717"/>
      <c r="DC128" s="717"/>
      <c r="DD128" s="717"/>
      <c r="DE128" s="717"/>
      <c r="DF128" s="718"/>
      <c r="DG128" s="777">
        <v>3000</v>
      </c>
      <c r="DH128" s="778"/>
      <c r="DI128" s="778"/>
      <c r="DJ128" s="778"/>
      <c r="DK128" s="778"/>
      <c r="DL128" s="778">
        <v>3000</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470</v>
      </c>
      <c r="X129" s="764"/>
      <c r="Y129" s="764"/>
      <c r="Z129" s="765"/>
      <c r="AA129" s="766">
        <v>7004253</v>
      </c>
      <c r="AB129" s="767"/>
      <c r="AC129" s="767"/>
      <c r="AD129" s="767"/>
      <c r="AE129" s="768"/>
      <c r="AF129" s="769">
        <v>6829772</v>
      </c>
      <c r="AG129" s="767"/>
      <c r="AH129" s="767"/>
      <c r="AI129" s="767"/>
      <c r="AJ129" s="768"/>
      <c r="AK129" s="769">
        <v>6870261</v>
      </c>
      <c r="AL129" s="767"/>
      <c r="AM129" s="767"/>
      <c r="AN129" s="767"/>
      <c r="AO129" s="768"/>
      <c r="AP129" s="770"/>
      <c r="AQ129" s="771"/>
      <c r="AR129" s="771"/>
      <c r="AS129" s="771"/>
      <c r="AT129" s="772"/>
      <c r="AU129" s="227"/>
      <c r="AV129" s="227"/>
      <c r="AW129" s="227"/>
      <c r="AX129" s="738" t="s">
        <v>471</v>
      </c>
      <c r="AY129" s="739"/>
      <c r="AZ129" s="739"/>
      <c r="BA129" s="739"/>
      <c r="BB129" s="739"/>
      <c r="BC129" s="739"/>
      <c r="BD129" s="739"/>
      <c r="BE129" s="740"/>
      <c r="BF129" s="757" t="s">
        <v>122</v>
      </c>
      <c r="BG129" s="758"/>
      <c r="BH129" s="758"/>
      <c r="BI129" s="758"/>
      <c r="BJ129" s="758"/>
      <c r="BK129" s="758"/>
      <c r="BL129" s="759"/>
      <c r="BM129" s="757">
        <v>19.09</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472</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473</v>
      </c>
      <c r="X130" s="764"/>
      <c r="Y130" s="764"/>
      <c r="Z130" s="765"/>
      <c r="AA130" s="766">
        <v>771144</v>
      </c>
      <c r="AB130" s="767"/>
      <c r="AC130" s="767"/>
      <c r="AD130" s="767"/>
      <c r="AE130" s="768"/>
      <c r="AF130" s="769">
        <v>795653</v>
      </c>
      <c r="AG130" s="767"/>
      <c r="AH130" s="767"/>
      <c r="AI130" s="767"/>
      <c r="AJ130" s="768"/>
      <c r="AK130" s="769">
        <v>835337</v>
      </c>
      <c r="AL130" s="767"/>
      <c r="AM130" s="767"/>
      <c r="AN130" s="767"/>
      <c r="AO130" s="768"/>
      <c r="AP130" s="770"/>
      <c r="AQ130" s="771"/>
      <c r="AR130" s="771"/>
      <c r="AS130" s="771"/>
      <c r="AT130" s="772"/>
      <c r="AU130" s="227"/>
      <c r="AV130" s="227"/>
      <c r="AW130" s="227"/>
      <c r="AX130" s="738" t="s">
        <v>474</v>
      </c>
      <c r="AY130" s="739"/>
      <c r="AZ130" s="739"/>
      <c r="BA130" s="739"/>
      <c r="BB130" s="739"/>
      <c r="BC130" s="739"/>
      <c r="BD130" s="739"/>
      <c r="BE130" s="740"/>
      <c r="BF130" s="741">
        <v>7.4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475</v>
      </c>
      <c r="X131" s="748"/>
      <c r="Y131" s="748"/>
      <c r="Z131" s="749"/>
      <c r="AA131" s="750">
        <v>6233109</v>
      </c>
      <c r="AB131" s="751"/>
      <c r="AC131" s="751"/>
      <c r="AD131" s="751"/>
      <c r="AE131" s="752"/>
      <c r="AF131" s="753">
        <v>6034119</v>
      </c>
      <c r="AG131" s="751"/>
      <c r="AH131" s="751"/>
      <c r="AI131" s="751"/>
      <c r="AJ131" s="752"/>
      <c r="AK131" s="753">
        <v>6034924</v>
      </c>
      <c r="AL131" s="751"/>
      <c r="AM131" s="751"/>
      <c r="AN131" s="751"/>
      <c r="AO131" s="752"/>
      <c r="AP131" s="754"/>
      <c r="AQ131" s="755"/>
      <c r="AR131" s="755"/>
      <c r="AS131" s="755"/>
      <c r="AT131" s="756"/>
      <c r="AU131" s="227"/>
      <c r="AV131" s="227"/>
      <c r="AW131" s="227"/>
      <c r="AX131" s="716" t="s">
        <v>476</v>
      </c>
      <c r="AY131" s="717"/>
      <c r="AZ131" s="717"/>
      <c r="BA131" s="717"/>
      <c r="BB131" s="717"/>
      <c r="BC131" s="717"/>
      <c r="BD131" s="717"/>
      <c r="BE131" s="718"/>
      <c r="BF131" s="719">
        <v>38.6</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477</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478</v>
      </c>
      <c r="W132" s="729"/>
      <c r="X132" s="729"/>
      <c r="Y132" s="729"/>
      <c r="Z132" s="730"/>
      <c r="AA132" s="731">
        <v>7.040146418</v>
      </c>
      <c r="AB132" s="732"/>
      <c r="AC132" s="732"/>
      <c r="AD132" s="732"/>
      <c r="AE132" s="733"/>
      <c r="AF132" s="734">
        <v>7.7064936900000003</v>
      </c>
      <c r="AG132" s="732"/>
      <c r="AH132" s="732"/>
      <c r="AI132" s="732"/>
      <c r="AJ132" s="733"/>
      <c r="AK132" s="734">
        <v>7.5907998179999998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479</v>
      </c>
      <c r="W133" s="708"/>
      <c r="X133" s="708"/>
      <c r="Y133" s="708"/>
      <c r="Z133" s="709"/>
      <c r="AA133" s="710">
        <v>6.5</v>
      </c>
      <c r="AB133" s="711"/>
      <c r="AC133" s="711"/>
      <c r="AD133" s="711"/>
      <c r="AE133" s="712"/>
      <c r="AF133" s="710">
        <v>7</v>
      </c>
      <c r="AG133" s="711"/>
      <c r="AH133" s="711"/>
      <c r="AI133" s="711"/>
      <c r="AJ133" s="712"/>
      <c r="AK133" s="710">
        <v>7.4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FaUjDg59CAyKwY1rN9m7YL3sa7B08wWwR9FAm6ycbQh4lOxr9+9tOdtsEQhimIeqCI8KodepPNUlyfxthnL8hQ==" saltValue="8OiN4CHhtlQwwUj7accFV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480</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7fmWCBvEMqje8wr+OA79V0wqF7V191gOazkXZy9Um5vSv3wA7PgbJQ/cHSlhywpQUTe3AGxCtSXp9IKeWEl6sg==" saltValue="Cz8c0bJ30tmx3HpFgwhj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jE6t1VQNzpxhQyT6EEZpkpr7ljUm3xAoGRcaBlipWNaMqKtgzH3tnlPOtQNMUZky32vGxg5rpavrovGyAppBw==" saltValue="QRa8F4hHjxEGkgIVsh4s6g=="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482</v>
      </c>
      <c r="AL6" s="260"/>
      <c r="AM6" s="260"/>
      <c r="AN6" s="260"/>
    </row>
    <row r="7" spans="1:46" ht="13.5" customHeight="1" x14ac:dyDescent="0.2">
      <c r="A7" s="259"/>
      <c r="AK7" s="262"/>
      <c r="AL7" s="263"/>
      <c r="AM7" s="263"/>
      <c r="AN7" s="264"/>
      <c r="AO7" s="1105" t="s">
        <v>483</v>
      </c>
      <c r="AP7" s="265"/>
      <c r="AQ7" s="266" t="s">
        <v>484</v>
      </c>
      <c r="AR7" s="267"/>
    </row>
    <row r="8" spans="1:46" ht="13.2" x14ac:dyDescent="0.2">
      <c r="A8" s="259"/>
      <c r="AK8" s="268"/>
      <c r="AL8" s="269"/>
      <c r="AM8" s="269"/>
      <c r="AN8" s="270"/>
      <c r="AO8" s="1106"/>
      <c r="AP8" s="271" t="s">
        <v>485</v>
      </c>
      <c r="AQ8" s="272" t="s">
        <v>486</v>
      </c>
      <c r="AR8" s="273" t="s">
        <v>487</v>
      </c>
    </row>
    <row r="9" spans="1:46" ht="13.2" x14ac:dyDescent="0.2">
      <c r="A9" s="259"/>
      <c r="AK9" s="1117" t="s">
        <v>488</v>
      </c>
      <c r="AL9" s="1118"/>
      <c r="AM9" s="1118"/>
      <c r="AN9" s="1119"/>
      <c r="AO9" s="274">
        <v>2174726</v>
      </c>
      <c r="AP9" s="274">
        <v>131666</v>
      </c>
      <c r="AQ9" s="275">
        <v>107616</v>
      </c>
      <c r="AR9" s="276">
        <v>22.3</v>
      </c>
    </row>
    <row r="10" spans="1:46" ht="13.5" customHeight="1" x14ac:dyDescent="0.2">
      <c r="A10" s="259"/>
      <c r="AK10" s="1117" t="s">
        <v>489</v>
      </c>
      <c r="AL10" s="1118"/>
      <c r="AM10" s="1118"/>
      <c r="AN10" s="1119"/>
      <c r="AO10" s="277">
        <v>10781</v>
      </c>
      <c r="AP10" s="277">
        <v>653</v>
      </c>
      <c r="AQ10" s="278">
        <v>10095</v>
      </c>
      <c r="AR10" s="279">
        <v>-93.5</v>
      </c>
    </row>
    <row r="11" spans="1:46" ht="13.5" customHeight="1" x14ac:dyDescent="0.2">
      <c r="A11" s="259"/>
      <c r="AK11" s="1117" t="s">
        <v>490</v>
      </c>
      <c r="AL11" s="1118"/>
      <c r="AM11" s="1118"/>
      <c r="AN11" s="1119"/>
      <c r="AO11" s="277" t="s">
        <v>491</v>
      </c>
      <c r="AP11" s="277" t="s">
        <v>491</v>
      </c>
      <c r="AQ11" s="278">
        <v>1704</v>
      </c>
      <c r="AR11" s="279" t="s">
        <v>491</v>
      </c>
    </row>
    <row r="12" spans="1:46" ht="13.5" customHeight="1" x14ac:dyDescent="0.2">
      <c r="A12" s="259"/>
      <c r="AK12" s="1117" t="s">
        <v>492</v>
      </c>
      <c r="AL12" s="1118"/>
      <c r="AM12" s="1118"/>
      <c r="AN12" s="1119"/>
      <c r="AO12" s="277" t="s">
        <v>491</v>
      </c>
      <c r="AP12" s="277" t="s">
        <v>491</v>
      </c>
      <c r="AQ12" s="278">
        <v>7</v>
      </c>
      <c r="AR12" s="279" t="s">
        <v>491</v>
      </c>
    </row>
    <row r="13" spans="1:46" ht="13.5" customHeight="1" x14ac:dyDescent="0.2">
      <c r="A13" s="259"/>
      <c r="AK13" s="1117" t="s">
        <v>493</v>
      </c>
      <c r="AL13" s="1118"/>
      <c r="AM13" s="1118"/>
      <c r="AN13" s="1119"/>
      <c r="AO13" s="277">
        <v>162029</v>
      </c>
      <c r="AP13" s="277">
        <v>9810</v>
      </c>
      <c r="AQ13" s="278">
        <v>4110</v>
      </c>
      <c r="AR13" s="279">
        <v>138.69999999999999</v>
      </c>
    </row>
    <row r="14" spans="1:46" ht="13.5" customHeight="1" x14ac:dyDescent="0.2">
      <c r="A14" s="259"/>
      <c r="AK14" s="1117" t="s">
        <v>494</v>
      </c>
      <c r="AL14" s="1118"/>
      <c r="AM14" s="1118"/>
      <c r="AN14" s="1119"/>
      <c r="AO14" s="277">
        <v>109035</v>
      </c>
      <c r="AP14" s="277">
        <v>6601</v>
      </c>
      <c r="AQ14" s="278">
        <v>2451</v>
      </c>
      <c r="AR14" s="279">
        <v>169.3</v>
      </c>
    </row>
    <row r="15" spans="1:46" ht="13.5" customHeight="1" x14ac:dyDescent="0.2">
      <c r="A15" s="259"/>
      <c r="AK15" s="1120" t="s">
        <v>495</v>
      </c>
      <c r="AL15" s="1121"/>
      <c r="AM15" s="1121"/>
      <c r="AN15" s="1122"/>
      <c r="AO15" s="277">
        <v>-80032</v>
      </c>
      <c r="AP15" s="277">
        <v>-4845</v>
      </c>
      <c r="AQ15" s="278">
        <v>-6399</v>
      </c>
      <c r="AR15" s="279">
        <v>-24.3</v>
      </c>
    </row>
    <row r="16" spans="1:46" ht="13.2" x14ac:dyDescent="0.2">
      <c r="A16" s="259"/>
      <c r="AK16" s="1120" t="s">
        <v>178</v>
      </c>
      <c r="AL16" s="1121"/>
      <c r="AM16" s="1121"/>
      <c r="AN16" s="1122"/>
      <c r="AO16" s="277">
        <v>2376539</v>
      </c>
      <c r="AP16" s="277">
        <v>143884</v>
      </c>
      <c r="AQ16" s="278">
        <v>119584</v>
      </c>
      <c r="AR16" s="279">
        <v>20.3</v>
      </c>
    </row>
    <row r="17" spans="1:46" ht="13.2" x14ac:dyDescent="0.2">
      <c r="A17" s="259"/>
    </row>
    <row r="18" spans="1:46" ht="13.2" x14ac:dyDescent="0.2">
      <c r="A18" s="259"/>
      <c r="AQ18" s="280"/>
      <c r="AR18" s="280"/>
    </row>
    <row r="19" spans="1:46" ht="13.2" x14ac:dyDescent="0.2">
      <c r="A19" s="259"/>
      <c r="AK19" s="255" t="s">
        <v>496</v>
      </c>
    </row>
    <row r="20" spans="1:46" ht="13.2" x14ac:dyDescent="0.2">
      <c r="A20" s="259"/>
      <c r="AK20" s="281"/>
      <c r="AL20" s="282"/>
      <c r="AM20" s="282"/>
      <c r="AN20" s="283"/>
      <c r="AO20" s="284" t="s">
        <v>497</v>
      </c>
      <c r="AP20" s="285" t="s">
        <v>498</v>
      </c>
      <c r="AQ20" s="286" t="s">
        <v>499</v>
      </c>
      <c r="AR20" s="287"/>
    </row>
    <row r="21" spans="1:46" s="260" customFormat="1" ht="13.2" x14ac:dyDescent="0.2">
      <c r="A21" s="288"/>
      <c r="AK21" s="1123" t="s">
        <v>500</v>
      </c>
      <c r="AL21" s="1124"/>
      <c r="AM21" s="1124"/>
      <c r="AN21" s="1125"/>
      <c r="AO21" s="289">
        <v>14.17</v>
      </c>
      <c r="AP21" s="290">
        <v>10.86</v>
      </c>
      <c r="AQ21" s="291">
        <v>3.31</v>
      </c>
      <c r="AS21" s="292"/>
      <c r="AT21" s="288"/>
    </row>
    <row r="22" spans="1:46" s="260" customFormat="1" ht="13.2" x14ac:dyDescent="0.2">
      <c r="A22" s="288"/>
      <c r="AK22" s="1123" t="s">
        <v>501</v>
      </c>
      <c r="AL22" s="1124"/>
      <c r="AM22" s="1124"/>
      <c r="AN22" s="1125"/>
      <c r="AO22" s="293">
        <v>97.9</v>
      </c>
      <c r="AP22" s="294">
        <v>97.3</v>
      </c>
      <c r="AQ22" s="295">
        <v>0.6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502</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504</v>
      </c>
      <c r="AL29" s="260"/>
      <c r="AM29" s="260"/>
      <c r="AN29" s="260"/>
      <c r="AS29" s="302"/>
    </row>
    <row r="30" spans="1:46" ht="13.5" customHeight="1" x14ac:dyDescent="0.2">
      <c r="A30" s="259"/>
      <c r="AK30" s="262"/>
      <c r="AL30" s="263"/>
      <c r="AM30" s="263"/>
      <c r="AN30" s="264"/>
      <c r="AO30" s="1105" t="s">
        <v>483</v>
      </c>
      <c r="AP30" s="265"/>
      <c r="AQ30" s="266" t="s">
        <v>484</v>
      </c>
      <c r="AR30" s="267"/>
    </row>
    <row r="31" spans="1:46" ht="13.2" x14ac:dyDescent="0.2">
      <c r="A31" s="259"/>
      <c r="AK31" s="268"/>
      <c r="AL31" s="269"/>
      <c r="AM31" s="269"/>
      <c r="AN31" s="270"/>
      <c r="AO31" s="1106"/>
      <c r="AP31" s="271" t="s">
        <v>485</v>
      </c>
      <c r="AQ31" s="272" t="s">
        <v>486</v>
      </c>
      <c r="AR31" s="273" t="s">
        <v>487</v>
      </c>
    </row>
    <row r="32" spans="1:46" ht="27" customHeight="1" x14ac:dyDescent="0.2">
      <c r="A32" s="259"/>
      <c r="AK32" s="1107" t="s">
        <v>505</v>
      </c>
      <c r="AL32" s="1108"/>
      <c r="AM32" s="1108"/>
      <c r="AN32" s="1109"/>
      <c r="AO32" s="303">
        <v>999815</v>
      </c>
      <c r="AP32" s="303">
        <v>60532</v>
      </c>
      <c r="AQ32" s="304">
        <v>75090</v>
      </c>
      <c r="AR32" s="305">
        <v>-19.399999999999999</v>
      </c>
    </row>
    <row r="33" spans="1:46" ht="13.5" customHeight="1" x14ac:dyDescent="0.2">
      <c r="A33" s="259"/>
      <c r="AK33" s="1107" t="s">
        <v>506</v>
      </c>
      <c r="AL33" s="1108"/>
      <c r="AM33" s="1108"/>
      <c r="AN33" s="1109"/>
      <c r="AO33" s="303" t="s">
        <v>491</v>
      </c>
      <c r="AP33" s="303" t="s">
        <v>491</v>
      </c>
      <c r="AQ33" s="304" t="s">
        <v>491</v>
      </c>
      <c r="AR33" s="305" t="s">
        <v>491</v>
      </c>
    </row>
    <row r="34" spans="1:46" ht="27" customHeight="1" x14ac:dyDescent="0.2">
      <c r="A34" s="259"/>
      <c r="AK34" s="1107" t="s">
        <v>507</v>
      </c>
      <c r="AL34" s="1108"/>
      <c r="AM34" s="1108"/>
      <c r="AN34" s="1109"/>
      <c r="AO34" s="303" t="s">
        <v>491</v>
      </c>
      <c r="AP34" s="303" t="s">
        <v>491</v>
      </c>
      <c r="AQ34" s="304">
        <v>1</v>
      </c>
      <c r="AR34" s="305" t="s">
        <v>491</v>
      </c>
    </row>
    <row r="35" spans="1:46" ht="27" customHeight="1" x14ac:dyDescent="0.2">
      <c r="A35" s="259"/>
      <c r="AK35" s="1107" t="s">
        <v>508</v>
      </c>
      <c r="AL35" s="1108"/>
      <c r="AM35" s="1108"/>
      <c r="AN35" s="1109"/>
      <c r="AO35" s="303">
        <v>314591</v>
      </c>
      <c r="AP35" s="303">
        <v>19046</v>
      </c>
      <c r="AQ35" s="304">
        <v>17211</v>
      </c>
      <c r="AR35" s="305">
        <v>10.7</v>
      </c>
    </row>
    <row r="36" spans="1:46" ht="27" customHeight="1" x14ac:dyDescent="0.2">
      <c r="A36" s="259"/>
      <c r="AK36" s="1107" t="s">
        <v>509</v>
      </c>
      <c r="AL36" s="1108"/>
      <c r="AM36" s="1108"/>
      <c r="AN36" s="1109"/>
      <c r="AO36" s="303" t="s">
        <v>491</v>
      </c>
      <c r="AP36" s="303" t="s">
        <v>491</v>
      </c>
      <c r="AQ36" s="304">
        <v>2478</v>
      </c>
      <c r="AR36" s="305" t="s">
        <v>491</v>
      </c>
    </row>
    <row r="37" spans="1:46" ht="13.5" customHeight="1" x14ac:dyDescent="0.2">
      <c r="A37" s="259"/>
      <c r="AK37" s="1107" t="s">
        <v>510</v>
      </c>
      <c r="AL37" s="1108"/>
      <c r="AM37" s="1108"/>
      <c r="AN37" s="1109"/>
      <c r="AO37" s="303" t="s">
        <v>491</v>
      </c>
      <c r="AP37" s="303" t="s">
        <v>491</v>
      </c>
      <c r="AQ37" s="304">
        <v>654</v>
      </c>
      <c r="AR37" s="305" t="s">
        <v>491</v>
      </c>
    </row>
    <row r="38" spans="1:46" ht="27" customHeight="1" x14ac:dyDescent="0.2">
      <c r="A38" s="259"/>
      <c r="AK38" s="1110" t="s">
        <v>511</v>
      </c>
      <c r="AL38" s="1111"/>
      <c r="AM38" s="1111"/>
      <c r="AN38" s="1112"/>
      <c r="AO38" s="306" t="s">
        <v>491</v>
      </c>
      <c r="AP38" s="306" t="s">
        <v>491</v>
      </c>
      <c r="AQ38" s="307">
        <v>4</v>
      </c>
      <c r="AR38" s="295" t="s">
        <v>491</v>
      </c>
      <c r="AS38" s="302"/>
    </row>
    <row r="39" spans="1:46" ht="13.2" x14ac:dyDescent="0.2">
      <c r="A39" s="259"/>
      <c r="AK39" s="1110" t="s">
        <v>512</v>
      </c>
      <c r="AL39" s="1111"/>
      <c r="AM39" s="1111"/>
      <c r="AN39" s="1112"/>
      <c r="AO39" s="303">
        <v>-20970</v>
      </c>
      <c r="AP39" s="303">
        <v>-1270</v>
      </c>
      <c r="AQ39" s="304">
        <v>-3502</v>
      </c>
      <c r="AR39" s="305">
        <v>-63.7</v>
      </c>
      <c r="AS39" s="302"/>
    </row>
    <row r="40" spans="1:46" ht="27" customHeight="1" x14ac:dyDescent="0.2">
      <c r="A40" s="259"/>
      <c r="AK40" s="1107" t="s">
        <v>513</v>
      </c>
      <c r="AL40" s="1108"/>
      <c r="AM40" s="1108"/>
      <c r="AN40" s="1109"/>
      <c r="AO40" s="303">
        <v>-835337</v>
      </c>
      <c r="AP40" s="303">
        <v>-50574</v>
      </c>
      <c r="AQ40" s="304">
        <v>-63750</v>
      </c>
      <c r="AR40" s="305">
        <v>-20.7</v>
      </c>
      <c r="AS40" s="302"/>
    </row>
    <row r="41" spans="1:46" ht="13.2" x14ac:dyDescent="0.2">
      <c r="A41" s="259"/>
      <c r="AK41" s="1113" t="s">
        <v>288</v>
      </c>
      <c r="AL41" s="1114"/>
      <c r="AM41" s="1114"/>
      <c r="AN41" s="1115"/>
      <c r="AO41" s="303">
        <v>458099</v>
      </c>
      <c r="AP41" s="303">
        <v>27735</v>
      </c>
      <c r="AQ41" s="304">
        <v>28185</v>
      </c>
      <c r="AR41" s="305">
        <v>-1.6</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514</v>
      </c>
    </row>
    <row r="48" spans="1:46" ht="13.2" x14ac:dyDescent="0.2">
      <c r="A48" s="259"/>
      <c r="AK48" s="313" t="s">
        <v>515</v>
      </c>
      <c r="AL48" s="313"/>
      <c r="AM48" s="313"/>
      <c r="AN48" s="313"/>
      <c r="AO48" s="313"/>
      <c r="AP48" s="313"/>
      <c r="AQ48" s="314"/>
      <c r="AR48" s="313"/>
    </row>
    <row r="49" spans="1:44" ht="13.5" customHeight="1" x14ac:dyDescent="0.2">
      <c r="A49" s="259"/>
      <c r="AK49" s="315"/>
      <c r="AL49" s="316"/>
      <c r="AM49" s="1100" t="s">
        <v>483</v>
      </c>
      <c r="AN49" s="1102" t="s">
        <v>516</v>
      </c>
      <c r="AO49" s="1103"/>
      <c r="AP49" s="1103"/>
      <c r="AQ49" s="1103"/>
      <c r="AR49" s="1104"/>
    </row>
    <row r="50" spans="1:44" ht="13.2" x14ac:dyDescent="0.2">
      <c r="A50" s="259"/>
      <c r="AK50" s="317"/>
      <c r="AL50" s="318"/>
      <c r="AM50" s="1101"/>
      <c r="AN50" s="319" t="s">
        <v>517</v>
      </c>
      <c r="AO50" s="320" t="s">
        <v>518</v>
      </c>
      <c r="AP50" s="321" t="s">
        <v>519</v>
      </c>
      <c r="AQ50" s="322" t="s">
        <v>520</v>
      </c>
      <c r="AR50" s="323" t="s">
        <v>521</v>
      </c>
    </row>
    <row r="51" spans="1:44" ht="13.2" x14ac:dyDescent="0.2">
      <c r="A51" s="259"/>
      <c r="AK51" s="315" t="s">
        <v>522</v>
      </c>
      <c r="AL51" s="316"/>
      <c r="AM51" s="324">
        <v>2622818</v>
      </c>
      <c r="AN51" s="325">
        <v>144301</v>
      </c>
      <c r="AO51" s="326">
        <v>31.3</v>
      </c>
      <c r="AP51" s="327">
        <v>94081</v>
      </c>
      <c r="AQ51" s="328">
        <v>10.5</v>
      </c>
      <c r="AR51" s="329">
        <v>20.8</v>
      </c>
    </row>
    <row r="52" spans="1:44" ht="13.2" x14ac:dyDescent="0.2">
      <c r="A52" s="259"/>
      <c r="AK52" s="330"/>
      <c r="AL52" s="331" t="s">
        <v>523</v>
      </c>
      <c r="AM52" s="332">
        <v>613456</v>
      </c>
      <c r="AN52" s="333">
        <v>33751</v>
      </c>
      <c r="AO52" s="334">
        <v>21.2</v>
      </c>
      <c r="AP52" s="335">
        <v>48949</v>
      </c>
      <c r="AQ52" s="336">
        <v>11.5</v>
      </c>
      <c r="AR52" s="337">
        <v>9.6999999999999993</v>
      </c>
    </row>
    <row r="53" spans="1:44" ht="13.2" x14ac:dyDescent="0.2">
      <c r="A53" s="259"/>
      <c r="AK53" s="315" t="s">
        <v>524</v>
      </c>
      <c r="AL53" s="316"/>
      <c r="AM53" s="324">
        <v>2225286</v>
      </c>
      <c r="AN53" s="325">
        <v>125566</v>
      </c>
      <c r="AO53" s="326">
        <v>-13</v>
      </c>
      <c r="AP53" s="327">
        <v>92632</v>
      </c>
      <c r="AQ53" s="328">
        <v>-1.5</v>
      </c>
      <c r="AR53" s="329">
        <v>-11.5</v>
      </c>
    </row>
    <row r="54" spans="1:44" ht="13.2" x14ac:dyDescent="0.2">
      <c r="A54" s="259"/>
      <c r="AK54" s="330"/>
      <c r="AL54" s="331" t="s">
        <v>523</v>
      </c>
      <c r="AM54" s="332">
        <v>417497</v>
      </c>
      <c r="AN54" s="333">
        <v>23558</v>
      </c>
      <c r="AO54" s="334">
        <v>-30.2</v>
      </c>
      <c r="AP54" s="335">
        <v>47978</v>
      </c>
      <c r="AQ54" s="336">
        <v>-2</v>
      </c>
      <c r="AR54" s="337">
        <v>-28.2</v>
      </c>
    </row>
    <row r="55" spans="1:44" ht="13.2" x14ac:dyDescent="0.2">
      <c r="A55" s="259"/>
      <c r="AK55" s="315" t="s">
        <v>525</v>
      </c>
      <c r="AL55" s="316"/>
      <c r="AM55" s="324">
        <v>1622144</v>
      </c>
      <c r="AN55" s="325">
        <v>93259</v>
      </c>
      <c r="AO55" s="326">
        <v>-25.7</v>
      </c>
      <c r="AP55" s="327">
        <v>96469</v>
      </c>
      <c r="AQ55" s="328">
        <v>4.0999999999999996</v>
      </c>
      <c r="AR55" s="329">
        <v>-29.8</v>
      </c>
    </row>
    <row r="56" spans="1:44" ht="13.2" x14ac:dyDescent="0.2">
      <c r="A56" s="259"/>
      <c r="AK56" s="330"/>
      <c r="AL56" s="331" t="s">
        <v>523</v>
      </c>
      <c r="AM56" s="332">
        <v>613319</v>
      </c>
      <c r="AN56" s="333">
        <v>35260</v>
      </c>
      <c r="AO56" s="334">
        <v>49.7</v>
      </c>
      <c r="AP56" s="335">
        <v>49775</v>
      </c>
      <c r="AQ56" s="336">
        <v>3.7</v>
      </c>
      <c r="AR56" s="337">
        <v>46</v>
      </c>
    </row>
    <row r="57" spans="1:44" ht="13.2" x14ac:dyDescent="0.2">
      <c r="A57" s="259"/>
      <c r="AK57" s="315" t="s">
        <v>526</v>
      </c>
      <c r="AL57" s="316"/>
      <c r="AM57" s="324">
        <v>1502444</v>
      </c>
      <c r="AN57" s="325">
        <v>88431</v>
      </c>
      <c r="AO57" s="326">
        <v>-5.2</v>
      </c>
      <c r="AP57" s="327">
        <v>85743</v>
      </c>
      <c r="AQ57" s="328">
        <v>-11.1</v>
      </c>
      <c r="AR57" s="329">
        <v>5.9</v>
      </c>
    </row>
    <row r="58" spans="1:44" ht="13.2" x14ac:dyDescent="0.2">
      <c r="A58" s="259"/>
      <c r="AK58" s="330"/>
      <c r="AL58" s="331" t="s">
        <v>523</v>
      </c>
      <c r="AM58" s="332">
        <v>684015</v>
      </c>
      <c r="AN58" s="333">
        <v>40260</v>
      </c>
      <c r="AO58" s="334">
        <v>14.2</v>
      </c>
      <c r="AP58" s="335">
        <v>45231</v>
      </c>
      <c r="AQ58" s="336">
        <v>-9.1</v>
      </c>
      <c r="AR58" s="337">
        <v>23.3</v>
      </c>
    </row>
    <row r="59" spans="1:44" ht="13.2" x14ac:dyDescent="0.2">
      <c r="A59" s="259"/>
      <c r="AK59" s="315" t="s">
        <v>527</v>
      </c>
      <c r="AL59" s="316"/>
      <c r="AM59" s="324">
        <v>1747240</v>
      </c>
      <c r="AN59" s="325">
        <v>105784</v>
      </c>
      <c r="AO59" s="326">
        <v>19.600000000000001</v>
      </c>
      <c r="AP59" s="327">
        <v>92509</v>
      </c>
      <c r="AQ59" s="328">
        <v>7.9</v>
      </c>
      <c r="AR59" s="329">
        <v>11.7</v>
      </c>
    </row>
    <row r="60" spans="1:44" ht="13.2" x14ac:dyDescent="0.2">
      <c r="A60" s="259"/>
      <c r="AK60" s="330"/>
      <c r="AL60" s="331" t="s">
        <v>523</v>
      </c>
      <c r="AM60" s="332">
        <v>1022170</v>
      </c>
      <c r="AN60" s="333">
        <v>61886</v>
      </c>
      <c r="AO60" s="334">
        <v>53.7</v>
      </c>
      <c r="AP60" s="335">
        <v>52274</v>
      </c>
      <c r="AQ60" s="336">
        <v>15.6</v>
      </c>
      <c r="AR60" s="337">
        <v>38.1</v>
      </c>
    </row>
    <row r="61" spans="1:44" ht="13.2" x14ac:dyDescent="0.2">
      <c r="A61" s="259"/>
      <c r="AK61" s="315" t="s">
        <v>528</v>
      </c>
      <c r="AL61" s="338"/>
      <c r="AM61" s="324">
        <v>1943986</v>
      </c>
      <c r="AN61" s="325">
        <v>111468</v>
      </c>
      <c r="AO61" s="326">
        <v>1.4</v>
      </c>
      <c r="AP61" s="327">
        <v>92287</v>
      </c>
      <c r="AQ61" s="339">
        <v>2</v>
      </c>
      <c r="AR61" s="329">
        <v>-0.6</v>
      </c>
    </row>
    <row r="62" spans="1:44" ht="13.2" x14ac:dyDescent="0.2">
      <c r="A62" s="259"/>
      <c r="AK62" s="330"/>
      <c r="AL62" s="331" t="s">
        <v>523</v>
      </c>
      <c r="AM62" s="332">
        <v>670091</v>
      </c>
      <c r="AN62" s="333">
        <v>38943</v>
      </c>
      <c r="AO62" s="334">
        <v>21.7</v>
      </c>
      <c r="AP62" s="335">
        <v>48841</v>
      </c>
      <c r="AQ62" s="336">
        <v>3.9</v>
      </c>
      <c r="AR62" s="337">
        <v>17.8</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LW75UF7NW46GilaUHSZaBE/xjWmZW1hjNLOmuJnd5TAIl9PdS1ldtVVXDzEyWLQj+FfwnPcwMkcRJzg+t+2j2Q==" saltValue="SUW/Ss9YOj4OJmPCPSV04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480</v>
      </c>
    </row>
    <row r="121" spans="125:125" ht="13.5" hidden="1" customHeight="1" x14ac:dyDescent="0.2">
      <c r="DU121" s="253"/>
    </row>
  </sheetData>
  <sheetProtection algorithmName="SHA-512" hashValue="89wT0OrbJTmbEdYU4JlYBn31PW73xTaBqH8vXks6fXYDyjwq2pa5S91ohgtEmAYGn2JMkotF3QJmn53ftWyNIg==" saltValue="XNrWIt8rkuFICcu3Q5MB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480</v>
      </c>
    </row>
  </sheetData>
  <sheetProtection algorithmName="SHA-512" hashValue="ggCsv5pejsBbZUGCyjQN6ZX0CPqRkVN15vA0tGVUQ4SS40W7POq2/PulEIDpOAY1UJajH2zOTPbIhiquxPKmdw==" saltValue="6fmWx5YIm2t151tZuiSCd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2">
      <c r="B47" s="10"/>
      <c r="C47" s="1126" t="s">
        <v>3</v>
      </c>
      <c r="D47" s="1126"/>
      <c r="E47" s="1127"/>
      <c r="F47" s="11">
        <v>22.56</v>
      </c>
      <c r="G47" s="12">
        <v>22.3</v>
      </c>
      <c r="H47" s="12">
        <v>23.25</v>
      </c>
      <c r="I47" s="12">
        <v>11.92</v>
      </c>
      <c r="J47" s="13">
        <v>10.53</v>
      </c>
    </row>
    <row r="48" spans="2:10" ht="57.75" customHeight="1" x14ac:dyDescent="0.2">
      <c r="B48" s="14"/>
      <c r="C48" s="1128" t="s">
        <v>4</v>
      </c>
      <c r="D48" s="1128"/>
      <c r="E48" s="1129"/>
      <c r="F48" s="15">
        <v>4.58</v>
      </c>
      <c r="G48" s="16">
        <v>3.99</v>
      </c>
      <c r="H48" s="16">
        <v>7.71</v>
      </c>
      <c r="I48" s="16">
        <v>9.25</v>
      </c>
      <c r="J48" s="17">
        <v>6.54</v>
      </c>
    </row>
    <row r="49" spans="2:10" ht="57.75" customHeight="1" thickBot="1" x14ac:dyDescent="0.25">
      <c r="B49" s="18"/>
      <c r="C49" s="1130" t="s">
        <v>5</v>
      </c>
      <c r="D49" s="1130"/>
      <c r="E49" s="1131"/>
      <c r="F49" s="19" t="s">
        <v>535</v>
      </c>
      <c r="G49" s="20" t="s">
        <v>536</v>
      </c>
      <c r="H49" s="20">
        <v>5.87</v>
      </c>
      <c r="I49" s="20" t="s">
        <v>537</v>
      </c>
      <c r="J49" s="21" t="s">
        <v>538</v>
      </c>
    </row>
    <row r="50" spans="2:10" ht="13.2" x14ac:dyDescent="0.2"/>
  </sheetData>
  <sheetProtection algorithmName="SHA-512" hashValue="VgyYl6vHAvIwanzlOILeveEbeIMXYXl9yAal9Qd/0T25QXmXdNACM6BkUl54qi5DZW6fJmp6ke/AkJ4l/ihQDA==" saltValue="58TByIvScev679cP2p5U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36" t="s">
        <v>539</v>
      </c>
      <c r="D34" s="1136"/>
      <c r="E34" s="1137"/>
      <c r="F34" s="32">
        <v>7.18</v>
      </c>
      <c r="G34" s="33">
        <v>7.23</v>
      </c>
      <c r="H34" s="33">
        <v>6.55</v>
      </c>
      <c r="I34" s="33">
        <v>8.3800000000000008</v>
      </c>
      <c r="J34" s="34">
        <v>9</v>
      </c>
      <c r="K34" s="22"/>
      <c r="L34" s="22"/>
      <c r="M34" s="22"/>
      <c r="N34" s="22"/>
      <c r="O34" s="22"/>
      <c r="P34" s="22"/>
    </row>
    <row r="35" spans="1:16" ht="39" customHeight="1" x14ac:dyDescent="0.2">
      <c r="A35" s="22"/>
      <c r="B35" s="35"/>
      <c r="C35" s="1132" t="s">
        <v>540</v>
      </c>
      <c r="D35" s="1132"/>
      <c r="E35" s="1133"/>
      <c r="F35" s="36">
        <v>4.54</v>
      </c>
      <c r="G35" s="37">
        <v>3.95</v>
      </c>
      <c r="H35" s="37">
        <v>7.62</v>
      </c>
      <c r="I35" s="37">
        <v>9.19</v>
      </c>
      <c r="J35" s="38">
        <v>6.5</v>
      </c>
      <c r="K35" s="22"/>
      <c r="L35" s="22"/>
      <c r="M35" s="22"/>
      <c r="N35" s="22"/>
      <c r="O35" s="22"/>
      <c r="P35" s="22"/>
    </row>
    <row r="36" spans="1:16" ht="39" customHeight="1" x14ac:dyDescent="0.2">
      <c r="A36" s="22"/>
      <c r="B36" s="35"/>
      <c r="C36" s="1132" t="s">
        <v>541</v>
      </c>
      <c r="D36" s="1132"/>
      <c r="E36" s="1133"/>
      <c r="F36" s="36">
        <v>1.18</v>
      </c>
      <c r="G36" s="37">
        <v>0.56000000000000005</v>
      </c>
      <c r="H36" s="37">
        <v>0.77</v>
      </c>
      <c r="I36" s="37">
        <v>2.0299999999999998</v>
      </c>
      <c r="J36" s="38">
        <v>2.2200000000000002</v>
      </c>
      <c r="K36" s="22"/>
      <c r="L36" s="22"/>
      <c r="M36" s="22"/>
      <c r="N36" s="22"/>
      <c r="O36" s="22"/>
      <c r="P36" s="22"/>
    </row>
    <row r="37" spans="1:16" ht="39" customHeight="1" x14ac:dyDescent="0.2">
      <c r="A37" s="22"/>
      <c r="B37" s="35"/>
      <c r="C37" s="1132" t="s">
        <v>542</v>
      </c>
      <c r="D37" s="1132"/>
      <c r="E37" s="1133"/>
      <c r="F37" s="36" t="s">
        <v>543</v>
      </c>
      <c r="G37" s="37" t="s">
        <v>544</v>
      </c>
      <c r="H37" s="37" t="s">
        <v>545</v>
      </c>
      <c r="I37" s="37" t="s">
        <v>546</v>
      </c>
      <c r="J37" s="38">
        <v>1.37</v>
      </c>
      <c r="K37" s="22"/>
      <c r="L37" s="22"/>
      <c r="M37" s="22"/>
      <c r="N37" s="22"/>
      <c r="O37" s="22"/>
      <c r="P37" s="22"/>
    </row>
    <row r="38" spans="1:16" ht="39" customHeight="1" x14ac:dyDescent="0.2">
      <c r="A38" s="22"/>
      <c r="B38" s="35"/>
      <c r="C38" s="1132" t="s">
        <v>547</v>
      </c>
      <c r="D38" s="1132"/>
      <c r="E38" s="1133"/>
      <c r="F38" s="36">
        <v>0.9</v>
      </c>
      <c r="G38" s="37">
        <v>0.59</v>
      </c>
      <c r="H38" s="37">
        <v>1.5</v>
      </c>
      <c r="I38" s="37">
        <v>1.68</v>
      </c>
      <c r="J38" s="38">
        <v>0.7</v>
      </c>
      <c r="K38" s="22"/>
      <c r="L38" s="22"/>
      <c r="M38" s="22"/>
      <c r="N38" s="22"/>
      <c r="O38" s="22"/>
      <c r="P38" s="22"/>
    </row>
    <row r="39" spans="1:16" ht="39" customHeight="1" x14ac:dyDescent="0.2">
      <c r="A39" s="22"/>
      <c r="B39" s="35"/>
      <c r="C39" s="1132" t="s">
        <v>548</v>
      </c>
      <c r="D39" s="1132"/>
      <c r="E39" s="1133"/>
      <c r="F39" s="36">
        <v>0.03</v>
      </c>
      <c r="G39" s="37">
        <v>0.03</v>
      </c>
      <c r="H39" s="37">
        <v>0.02</v>
      </c>
      <c r="I39" s="37">
        <v>0.02</v>
      </c>
      <c r="J39" s="38">
        <v>0.19</v>
      </c>
      <c r="K39" s="22"/>
      <c r="L39" s="22"/>
      <c r="M39" s="22"/>
      <c r="N39" s="22"/>
      <c r="O39" s="22"/>
      <c r="P39" s="22"/>
    </row>
    <row r="40" spans="1:16" ht="39" customHeight="1" x14ac:dyDescent="0.2">
      <c r="A40" s="22"/>
      <c r="B40" s="35"/>
      <c r="C40" s="1132" t="s">
        <v>549</v>
      </c>
      <c r="D40" s="1132"/>
      <c r="E40" s="1133"/>
      <c r="F40" s="36">
        <v>0.01</v>
      </c>
      <c r="G40" s="37">
        <v>0</v>
      </c>
      <c r="H40" s="37">
        <v>0</v>
      </c>
      <c r="I40" s="37">
        <v>0.03</v>
      </c>
      <c r="J40" s="38">
        <v>0.1</v>
      </c>
      <c r="K40" s="22"/>
      <c r="L40" s="22"/>
      <c r="M40" s="22"/>
      <c r="N40" s="22"/>
      <c r="O40" s="22"/>
      <c r="P40" s="22"/>
    </row>
    <row r="41" spans="1:16" ht="39" customHeight="1" x14ac:dyDescent="0.2">
      <c r="A41" s="22"/>
      <c r="B41" s="35"/>
      <c r="C41" s="1132" t="s">
        <v>550</v>
      </c>
      <c r="D41" s="1132"/>
      <c r="E41" s="1133"/>
      <c r="F41" s="36">
        <v>0.03</v>
      </c>
      <c r="G41" s="37">
        <v>0.03</v>
      </c>
      <c r="H41" s="37">
        <v>0.09</v>
      </c>
      <c r="I41" s="37">
        <v>0.05</v>
      </c>
      <c r="J41" s="38">
        <v>0.03</v>
      </c>
      <c r="K41" s="22"/>
      <c r="L41" s="22"/>
      <c r="M41" s="22"/>
      <c r="N41" s="22"/>
      <c r="O41" s="22"/>
      <c r="P41" s="22"/>
    </row>
    <row r="42" spans="1:16" ht="39" customHeight="1" x14ac:dyDescent="0.2">
      <c r="A42" s="22"/>
      <c r="B42" s="39"/>
      <c r="C42" s="1132" t="s">
        <v>551</v>
      </c>
      <c r="D42" s="1132"/>
      <c r="E42" s="1133"/>
      <c r="F42" s="36" t="s">
        <v>491</v>
      </c>
      <c r="G42" s="37" t="s">
        <v>491</v>
      </c>
      <c r="H42" s="37" t="s">
        <v>491</v>
      </c>
      <c r="I42" s="37" t="s">
        <v>491</v>
      </c>
      <c r="J42" s="38" t="s">
        <v>491</v>
      </c>
      <c r="K42" s="22"/>
      <c r="L42" s="22"/>
      <c r="M42" s="22"/>
      <c r="N42" s="22"/>
      <c r="O42" s="22"/>
      <c r="P42" s="22"/>
    </row>
    <row r="43" spans="1:16" ht="39" customHeight="1" thickBot="1" x14ac:dyDescent="0.25">
      <c r="A43" s="22"/>
      <c r="B43" s="40"/>
      <c r="C43" s="1134" t="s">
        <v>552</v>
      </c>
      <c r="D43" s="1134"/>
      <c r="E43" s="1135"/>
      <c r="F43" s="41">
        <v>0</v>
      </c>
      <c r="G43" s="42">
        <v>0.01</v>
      </c>
      <c r="H43" s="42">
        <v>0</v>
      </c>
      <c r="I43" s="42">
        <v>0.01</v>
      </c>
      <c r="J43" s="43">
        <v>0.02</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qt+mHcrnLNvDQLkpFeeHteQi4uPml6zB4SRVGTILC42071fOOyd+9BYCeF2H4BpattCmEp7Kz6Fhy6v6/gE1A==" saltValue="JQC+GYPNK52yQWo6ENaQ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election activeCell="S55" sqref="S55"/>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904</v>
      </c>
      <c r="L45" s="58">
        <v>917</v>
      </c>
      <c r="M45" s="58">
        <v>893</v>
      </c>
      <c r="N45" s="58">
        <v>909</v>
      </c>
      <c r="O45" s="59">
        <v>1000</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491</v>
      </c>
      <c r="L46" s="62" t="s">
        <v>491</v>
      </c>
      <c r="M46" s="62" t="s">
        <v>491</v>
      </c>
      <c r="N46" s="62" t="s">
        <v>491</v>
      </c>
      <c r="O46" s="63" t="s">
        <v>491</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491</v>
      </c>
      <c r="L47" s="62" t="s">
        <v>491</v>
      </c>
      <c r="M47" s="62" t="s">
        <v>491</v>
      </c>
      <c r="N47" s="62" t="s">
        <v>491</v>
      </c>
      <c r="O47" s="63" t="s">
        <v>491</v>
      </c>
      <c r="P47" s="46"/>
      <c r="Q47" s="46"/>
      <c r="R47" s="46"/>
      <c r="S47" s="46"/>
      <c r="T47" s="46"/>
      <c r="U47" s="46"/>
    </row>
    <row r="48" spans="1:21" ht="30.75" customHeight="1" x14ac:dyDescent="0.2">
      <c r="A48" s="46"/>
      <c r="B48" s="1163"/>
      <c r="C48" s="1164"/>
      <c r="D48" s="60"/>
      <c r="E48" s="1140" t="s">
        <v>13</v>
      </c>
      <c r="F48" s="1140"/>
      <c r="G48" s="1140"/>
      <c r="H48" s="1140"/>
      <c r="I48" s="1140"/>
      <c r="J48" s="1141"/>
      <c r="K48" s="61">
        <v>296</v>
      </c>
      <c r="L48" s="62">
        <v>277</v>
      </c>
      <c r="M48" s="62">
        <v>332</v>
      </c>
      <c r="N48" s="62">
        <v>376</v>
      </c>
      <c r="O48" s="63">
        <v>315</v>
      </c>
      <c r="P48" s="46"/>
      <c r="Q48" s="46"/>
      <c r="R48" s="46"/>
      <c r="S48" s="46"/>
      <c r="T48" s="46"/>
      <c r="U48" s="46"/>
    </row>
    <row r="49" spans="1:21" ht="30.75" customHeight="1" x14ac:dyDescent="0.2">
      <c r="A49" s="46"/>
      <c r="B49" s="1163"/>
      <c r="C49" s="1164"/>
      <c r="D49" s="60"/>
      <c r="E49" s="1140" t="s">
        <v>14</v>
      </c>
      <c r="F49" s="1140"/>
      <c r="G49" s="1140"/>
      <c r="H49" s="1140"/>
      <c r="I49" s="1140"/>
      <c r="J49" s="1141"/>
      <c r="K49" s="61" t="s">
        <v>491</v>
      </c>
      <c r="L49" s="62" t="s">
        <v>491</v>
      </c>
      <c r="M49" s="62" t="s">
        <v>491</v>
      </c>
      <c r="N49" s="62" t="s">
        <v>491</v>
      </c>
      <c r="O49" s="63" t="s">
        <v>491</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491</v>
      </c>
      <c r="L50" s="62" t="s">
        <v>491</v>
      </c>
      <c r="M50" s="62" t="s">
        <v>491</v>
      </c>
      <c r="N50" s="62" t="s">
        <v>491</v>
      </c>
      <c r="O50" s="63" t="s">
        <v>491</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491</v>
      </c>
      <c r="L51" s="62" t="s">
        <v>491</v>
      </c>
      <c r="M51" s="62" t="s">
        <v>491</v>
      </c>
      <c r="N51" s="62" t="s">
        <v>491</v>
      </c>
      <c r="O51" s="63" t="s">
        <v>491</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839</v>
      </c>
      <c r="L52" s="62">
        <v>823</v>
      </c>
      <c r="M52" s="62">
        <v>786</v>
      </c>
      <c r="N52" s="62">
        <v>820</v>
      </c>
      <c r="O52" s="63">
        <v>856</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361</v>
      </c>
      <c r="L53" s="67">
        <v>371</v>
      </c>
      <c r="M53" s="67">
        <v>439</v>
      </c>
      <c r="N53" s="67">
        <v>465</v>
      </c>
      <c r="O53" s="68">
        <v>459</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553</v>
      </c>
      <c r="L57" s="79" t="s">
        <v>554</v>
      </c>
      <c r="M57" s="79" t="s">
        <v>555</v>
      </c>
      <c r="N57" s="79" t="s">
        <v>556</v>
      </c>
      <c r="O57" s="80" t="s">
        <v>557</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GCRVNevqg9ugaIO++cRl/+rtxS01Rfp6c3uruwY7q8yNYpfSUE6m3Tj2WE/Nv+nRjiIBwiK8epRUln3zEvfA==" saltValue="bTOevWiDNf79hjHQEKHwJ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530</v>
      </c>
      <c r="J40" s="101" t="s">
        <v>531</v>
      </c>
      <c r="K40" s="101" t="s">
        <v>532</v>
      </c>
      <c r="L40" s="101" t="s">
        <v>533</v>
      </c>
      <c r="M40" s="102" t="s">
        <v>534</v>
      </c>
    </row>
    <row r="41" spans="2:13" ht="27.75" customHeight="1" x14ac:dyDescent="0.2">
      <c r="B41" s="1181" t="s">
        <v>30</v>
      </c>
      <c r="C41" s="1182"/>
      <c r="D41" s="103"/>
      <c r="E41" s="1183" t="s">
        <v>31</v>
      </c>
      <c r="F41" s="1183"/>
      <c r="G41" s="1183"/>
      <c r="H41" s="1184"/>
      <c r="I41" s="342">
        <v>10650</v>
      </c>
      <c r="J41" s="343">
        <v>11278</v>
      </c>
      <c r="K41" s="343">
        <v>11500</v>
      </c>
      <c r="L41" s="343">
        <v>11432</v>
      </c>
      <c r="M41" s="344">
        <v>11617</v>
      </c>
    </row>
    <row r="42" spans="2:13" ht="27.75" customHeight="1" x14ac:dyDescent="0.2">
      <c r="B42" s="1171"/>
      <c r="C42" s="1172"/>
      <c r="D42" s="104"/>
      <c r="E42" s="1175" t="s">
        <v>32</v>
      </c>
      <c r="F42" s="1175"/>
      <c r="G42" s="1175"/>
      <c r="H42" s="1176"/>
      <c r="I42" s="345" t="s">
        <v>491</v>
      </c>
      <c r="J42" s="346" t="s">
        <v>491</v>
      </c>
      <c r="K42" s="346" t="s">
        <v>491</v>
      </c>
      <c r="L42" s="346">
        <v>15</v>
      </c>
      <c r="M42" s="347" t="s">
        <v>491</v>
      </c>
    </row>
    <row r="43" spans="2:13" ht="27.75" customHeight="1" x14ac:dyDescent="0.2">
      <c r="B43" s="1171"/>
      <c r="C43" s="1172"/>
      <c r="D43" s="104"/>
      <c r="E43" s="1175" t="s">
        <v>33</v>
      </c>
      <c r="F43" s="1175"/>
      <c r="G43" s="1175"/>
      <c r="H43" s="1176"/>
      <c r="I43" s="345">
        <v>2836</v>
      </c>
      <c r="J43" s="346">
        <v>3135</v>
      </c>
      <c r="K43" s="346">
        <v>3077</v>
      </c>
      <c r="L43" s="346">
        <v>2140</v>
      </c>
      <c r="M43" s="347">
        <v>2148</v>
      </c>
    </row>
    <row r="44" spans="2:13" ht="27.75" customHeight="1" x14ac:dyDescent="0.2">
      <c r="B44" s="1171"/>
      <c r="C44" s="1172"/>
      <c r="D44" s="104"/>
      <c r="E44" s="1175" t="s">
        <v>34</v>
      </c>
      <c r="F44" s="1175"/>
      <c r="G44" s="1175"/>
      <c r="H44" s="1176"/>
      <c r="I44" s="345" t="s">
        <v>491</v>
      </c>
      <c r="J44" s="346" t="s">
        <v>491</v>
      </c>
      <c r="K44" s="346" t="s">
        <v>491</v>
      </c>
      <c r="L44" s="346" t="s">
        <v>491</v>
      </c>
      <c r="M44" s="347" t="s">
        <v>491</v>
      </c>
    </row>
    <row r="45" spans="2:13" ht="27.75" customHeight="1" x14ac:dyDescent="0.2">
      <c r="B45" s="1171"/>
      <c r="C45" s="1172"/>
      <c r="D45" s="104"/>
      <c r="E45" s="1175" t="s">
        <v>35</v>
      </c>
      <c r="F45" s="1175"/>
      <c r="G45" s="1175"/>
      <c r="H45" s="1176"/>
      <c r="I45" s="345">
        <v>1606</v>
      </c>
      <c r="J45" s="346">
        <v>1665</v>
      </c>
      <c r="K45" s="346">
        <v>1690</v>
      </c>
      <c r="L45" s="346">
        <v>1703</v>
      </c>
      <c r="M45" s="347">
        <v>1785</v>
      </c>
    </row>
    <row r="46" spans="2:13" ht="27.75" customHeight="1" x14ac:dyDescent="0.2">
      <c r="B46" s="1171"/>
      <c r="C46" s="1172"/>
      <c r="D46" s="105"/>
      <c r="E46" s="1175" t="s">
        <v>36</v>
      </c>
      <c r="F46" s="1175"/>
      <c r="G46" s="1175"/>
      <c r="H46" s="1176"/>
      <c r="I46" s="345">
        <v>3</v>
      </c>
      <c r="J46" s="346">
        <v>3</v>
      </c>
      <c r="K46" s="346">
        <v>3</v>
      </c>
      <c r="L46" s="346">
        <v>3</v>
      </c>
      <c r="M46" s="347" t="s">
        <v>491</v>
      </c>
    </row>
    <row r="47" spans="2:13" ht="27.75" customHeight="1" x14ac:dyDescent="0.2">
      <c r="B47" s="1171"/>
      <c r="C47" s="1172"/>
      <c r="D47" s="106"/>
      <c r="E47" s="1185" t="s">
        <v>37</v>
      </c>
      <c r="F47" s="1186"/>
      <c r="G47" s="1186"/>
      <c r="H47" s="1187"/>
      <c r="I47" s="345" t="s">
        <v>491</v>
      </c>
      <c r="J47" s="346" t="s">
        <v>491</v>
      </c>
      <c r="K47" s="346" t="s">
        <v>491</v>
      </c>
      <c r="L47" s="346" t="s">
        <v>491</v>
      </c>
      <c r="M47" s="347" t="s">
        <v>491</v>
      </c>
    </row>
    <row r="48" spans="2:13" ht="27.75" customHeight="1" x14ac:dyDescent="0.2">
      <c r="B48" s="1171"/>
      <c r="C48" s="1172"/>
      <c r="D48" s="104"/>
      <c r="E48" s="1175" t="s">
        <v>38</v>
      </c>
      <c r="F48" s="1175"/>
      <c r="G48" s="1175"/>
      <c r="H48" s="1176"/>
      <c r="I48" s="345" t="s">
        <v>491</v>
      </c>
      <c r="J48" s="346">
        <v>215</v>
      </c>
      <c r="K48" s="346" t="s">
        <v>491</v>
      </c>
      <c r="L48" s="346" t="s">
        <v>491</v>
      </c>
      <c r="M48" s="347" t="s">
        <v>491</v>
      </c>
    </row>
    <row r="49" spans="2:13" ht="27.75" customHeight="1" x14ac:dyDescent="0.2">
      <c r="B49" s="1173"/>
      <c r="C49" s="1174"/>
      <c r="D49" s="104"/>
      <c r="E49" s="1175" t="s">
        <v>39</v>
      </c>
      <c r="F49" s="1175"/>
      <c r="G49" s="1175"/>
      <c r="H49" s="1176"/>
      <c r="I49" s="345" t="s">
        <v>491</v>
      </c>
      <c r="J49" s="346" t="s">
        <v>491</v>
      </c>
      <c r="K49" s="346" t="s">
        <v>491</v>
      </c>
      <c r="L49" s="346" t="s">
        <v>491</v>
      </c>
      <c r="M49" s="347" t="s">
        <v>491</v>
      </c>
    </row>
    <row r="50" spans="2:13" ht="27.75" customHeight="1" x14ac:dyDescent="0.2">
      <c r="B50" s="1169" t="s">
        <v>40</v>
      </c>
      <c r="C50" s="1170"/>
      <c r="D50" s="107"/>
      <c r="E50" s="1175" t="s">
        <v>41</v>
      </c>
      <c r="F50" s="1175"/>
      <c r="G50" s="1175"/>
      <c r="H50" s="1176"/>
      <c r="I50" s="345">
        <v>3469</v>
      </c>
      <c r="J50" s="346">
        <v>3525</v>
      </c>
      <c r="K50" s="346">
        <v>3930</v>
      </c>
      <c r="L50" s="346">
        <v>3408</v>
      </c>
      <c r="M50" s="347">
        <v>3787</v>
      </c>
    </row>
    <row r="51" spans="2:13" ht="27.75" customHeight="1" x14ac:dyDescent="0.2">
      <c r="B51" s="1171"/>
      <c r="C51" s="1172"/>
      <c r="D51" s="104"/>
      <c r="E51" s="1175" t="s">
        <v>42</v>
      </c>
      <c r="F51" s="1175"/>
      <c r="G51" s="1175"/>
      <c r="H51" s="1176"/>
      <c r="I51" s="345">
        <v>453</v>
      </c>
      <c r="J51" s="346">
        <v>361</v>
      </c>
      <c r="K51" s="346">
        <v>250</v>
      </c>
      <c r="L51" s="346">
        <v>262</v>
      </c>
      <c r="M51" s="347">
        <v>428</v>
      </c>
    </row>
    <row r="52" spans="2:13" ht="27.75" customHeight="1" x14ac:dyDescent="0.2">
      <c r="B52" s="1173"/>
      <c r="C52" s="1174"/>
      <c r="D52" s="104"/>
      <c r="E52" s="1175" t="s">
        <v>43</v>
      </c>
      <c r="F52" s="1175"/>
      <c r="G52" s="1175"/>
      <c r="H52" s="1176"/>
      <c r="I52" s="345">
        <v>8534</v>
      </c>
      <c r="J52" s="346">
        <v>8712</v>
      </c>
      <c r="K52" s="346">
        <v>8887</v>
      </c>
      <c r="L52" s="346">
        <v>8962</v>
      </c>
      <c r="M52" s="347">
        <v>9001</v>
      </c>
    </row>
    <row r="53" spans="2:13" ht="27.75" customHeight="1" thickBot="1" x14ac:dyDescent="0.25">
      <c r="B53" s="1177" t="s">
        <v>19</v>
      </c>
      <c r="C53" s="1178"/>
      <c r="D53" s="108"/>
      <c r="E53" s="1179" t="s">
        <v>44</v>
      </c>
      <c r="F53" s="1179"/>
      <c r="G53" s="1179"/>
      <c r="H53" s="1180"/>
      <c r="I53" s="348">
        <v>2640</v>
      </c>
      <c r="J53" s="349">
        <v>3696</v>
      </c>
      <c r="K53" s="349">
        <v>3202</v>
      </c>
      <c r="L53" s="349">
        <v>2662</v>
      </c>
      <c r="M53" s="350">
        <v>2333</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HZMZce1yS9K5LsrDli9gvKjOSw7LC3CZ5ayqKtvjL8+K0FS2DGnYhGYyENyFEA5GlZU7Od5t/EXyQ9+rGi2X+A==" saltValue="2ijNEKREzWi6QK52WUCC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F56" sqref="F56"/>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532</v>
      </c>
      <c r="G54" s="117" t="s">
        <v>533</v>
      </c>
      <c r="H54" s="118" t="s">
        <v>534</v>
      </c>
    </row>
    <row r="55" spans="2:8" ht="52.5" customHeight="1" x14ac:dyDescent="0.2">
      <c r="B55" s="119"/>
      <c r="C55" s="1196" t="s">
        <v>46</v>
      </c>
      <c r="D55" s="1196"/>
      <c r="E55" s="1197"/>
      <c r="F55" s="120">
        <v>1628</v>
      </c>
      <c r="G55" s="120">
        <v>814</v>
      </c>
      <c r="H55" s="121">
        <v>724</v>
      </c>
    </row>
    <row r="56" spans="2:8" ht="52.5" customHeight="1" x14ac:dyDescent="0.2">
      <c r="B56" s="122"/>
      <c r="C56" s="1198" t="s">
        <v>47</v>
      </c>
      <c r="D56" s="1198"/>
      <c r="E56" s="1199"/>
      <c r="F56" s="123">
        <v>227</v>
      </c>
      <c r="G56" s="123">
        <v>228</v>
      </c>
      <c r="H56" s="124">
        <v>252</v>
      </c>
    </row>
    <row r="57" spans="2:8" ht="53.25" customHeight="1" x14ac:dyDescent="0.2">
      <c r="B57" s="122"/>
      <c r="C57" s="1200" t="s">
        <v>48</v>
      </c>
      <c r="D57" s="1200"/>
      <c r="E57" s="1201"/>
      <c r="F57" s="125">
        <v>1585</v>
      </c>
      <c r="G57" s="125">
        <v>1831</v>
      </c>
      <c r="H57" s="126">
        <v>2125</v>
      </c>
    </row>
    <row r="58" spans="2:8" ht="45.75" customHeight="1" x14ac:dyDescent="0.2">
      <c r="B58" s="127"/>
      <c r="C58" s="1188" t="s">
        <v>560</v>
      </c>
      <c r="D58" s="1189"/>
      <c r="E58" s="1190"/>
      <c r="F58" s="128">
        <v>384</v>
      </c>
      <c r="G58" s="128">
        <v>587</v>
      </c>
      <c r="H58" s="129">
        <v>879</v>
      </c>
    </row>
    <row r="59" spans="2:8" ht="45.75" customHeight="1" x14ac:dyDescent="0.2">
      <c r="B59" s="127"/>
      <c r="C59" s="1188" t="s">
        <v>558</v>
      </c>
      <c r="D59" s="1189"/>
      <c r="E59" s="1190"/>
      <c r="F59" s="128">
        <v>549</v>
      </c>
      <c r="G59" s="128">
        <v>550</v>
      </c>
      <c r="H59" s="129">
        <v>557</v>
      </c>
    </row>
    <row r="60" spans="2:8" ht="45.75" customHeight="1" x14ac:dyDescent="0.2">
      <c r="B60" s="127"/>
      <c r="C60" s="1188" t="s">
        <v>559</v>
      </c>
      <c r="D60" s="1189"/>
      <c r="E60" s="1190"/>
      <c r="F60" s="128">
        <v>272</v>
      </c>
      <c r="G60" s="128">
        <v>269</v>
      </c>
      <c r="H60" s="129">
        <v>332</v>
      </c>
    </row>
    <row r="61" spans="2:8" ht="45.75" customHeight="1" x14ac:dyDescent="0.2">
      <c r="B61" s="127"/>
      <c r="C61" s="1188" t="s">
        <v>561</v>
      </c>
      <c r="D61" s="1189"/>
      <c r="E61" s="1190"/>
      <c r="F61" s="128">
        <v>147</v>
      </c>
      <c r="G61" s="128">
        <v>137</v>
      </c>
      <c r="H61" s="129">
        <v>128</v>
      </c>
    </row>
    <row r="62" spans="2:8" ht="45.75" customHeight="1" thickBot="1" x14ac:dyDescent="0.25">
      <c r="B62" s="130"/>
      <c r="C62" s="1191" t="s">
        <v>562</v>
      </c>
      <c r="D62" s="1192"/>
      <c r="E62" s="1193"/>
      <c r="F62" s="131">
        <v>74</v>
      </c>
      <c r="G62" s="131">
        <v>74</v>
      </c>
      <c r="H62" s="132">
        <v>74</v>
      </c>
    </row>
    <row r="63" spans="2:8" ht="52.5" customHeight="1" thickBot="1" x14ac:dyDescent="0.25">
      <c r="B63" s="133"/>
      <c r="C63" s="1194" t="s">
        <v>49</v>
      </c>
      <c r="D63" s="1194"/>
      <c r="E63" s="1195"/>
      <c r="F63" s="134">
        <v>3441</v>
      </c>
      <c r="G63" s="134">
        <v>2873</v>
      </c>
      <c r="H63" s="135">
        <v>3101</v>
      </c>
    </row>
    <row r="64" spans="2:8" ht="13.2" x14ac:dyDescent="0.2"/>
  </sheetData>
  <sheetProtection algorithmName="SHA-512" hashValue="zZlv/fTycCvmCuIGcDDD+B6tH3rNRFt7bNDbUw7EgnU4fta/WtexBgLPUs+7jwf02yiT+nQk/Pw7icPM8iopzw==" saltValue="+Yb8WY7z7cOa0XWzn7t2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529</v>
      </c>
      <c r="G2" s="149"/>
      <c r="H2" s="150"/>
    </row>
    <row r="3" spans="1:8" x14ac:dyDescent="0.2">
      <c r="A3" s="146" t="s">
        <v>522</v>
      </c>
      <c r="B3" s="151"/>
      <c r="C3" s="152"/>
      <c r="D3" s="153">
        <v>144301</v>
      </c>
      <c r="E3" s="154"/>
      <c r="F3" s="155">
        <v>94081</v>
      </c>
      <c r="G3" s="156"/>
      <c r="H3" s="157"/>
    </row>
    <row r="4" spans="1:8" x14ac:dyDescent="0.2">
      <c r="A4" s="158"/>
      <c r="B4" s="159"/>
      <c r="C4" s="160"/>
      <c r="D4" s="161">
        <v>33751</v>
      </c>
      <c r="E4" s="162"/>
      <c r="F4" s="163">
        <v>48949</v>
      </c>
      <c r="G4" s="164"/>
      <c r="H4" s="165"/>
    </row>
    <row r="5" spans="1:8" x14ac:dyDescent="0.2">
      <c r="A5" s="146" t="s">
        <v>524</v>
      </c>
      <c r="B5" s="151"/>
      <c r="C5" s="152"/>
      <c r="D5" s="153">
        <v>125566</v>
      </c>
      <c r="E5" s="154"/>
      <c r="F5" s="155">
        <v>92632</v>
      </c>
      <c r="G5" s="156"/>
      <c r="H5" s="157"/>
    </row>
    <row r="6" spans="1:8" x14ac:dyDescent="0.2">
      <c r="A6" s="158"/>
      <c r="B6" s="159"/>
      <c r="C6" s="160"/>
      <c r="D6" s="161">
        <v>23558</v>
      </c>
      <c r="E6" s="162"/>
      <c r="F6" s="163">
        <v>47978</v>
      </c>
      <c r="G6" s="164"/>
      <c r="H6" s="165"/>
    </row>
    <row r="7" spans="1:8" x14ac:dyDescent="0.2">
      <c r="A7" s="146" t="s">
        <v>525</v>
      </c>
      <c r="B7" s="151"/>
      <c r="C7" s="152"/>
      <c r="D7" s="153">
        <v>93259</v>
      </c>
      <c r="E7" s="154"/>
      <c r="F7" s="155">
        <v>96469</v>
      </c>
      <c r="G7" s="156"/>
      <c r="H7" s="157"/>
    </row>
    <row r="8" spans="1:8" x14ac:dyDescent="0.2">
      <c r="A8" s="158"/>
      <c r="B8" s="159"/>
      <c r="C8" s="160"/>
      <c r="D8" s="161">
        <v>35260</v>
      </c>
      <c r="E8" s="162"/>
      <c r="F8" s="163">
        <v>49775</v>
      </c>
      <c r="G8" s="164"/>
      <c r="H8" s="165"/>
    </row>
    <row r="9" spans="1:8" x14ac:dyDescent="0.2">
      <c r="A9" s="146" t="s">
        <v>526</v>
      </c>
      <c r="B9" s="151"/>
      <c r="C9" s="152"/>
      <c r="D9" s="153">
        <v>88431</v>
      </c>
      <c r="E9" s="154"/>
      <c r="F9" s="155">
        <v>85743</v>
      </c>
      <c r="G9" s="156"/>
      <c r="H9" s="157"/>
    </row>
    <row r="10" spans="1:8" x14ac:dyDescent="0.2">
      <c r="A10" s="158"/>
      <c r="B10" s="159"/>
      <c r="C10" s="160"/>
      <c r="D10" s="161">
        <v>40260</v>
      </c>
      <c r="E10" s="162"/>
      <c r="F10" s="163">
        <v>45231</v>
      </c>
      <c r="G10" s="164"/>
      <c r="H10" s="165"/>
    </row>
    <row r="11" spans="1:8" x14ac:dyDescent="0.2">
      <c r="A11" s="146" t="s">
        <v>527</v>
      </c>
      <c r="B11" s="151"/>
      <c r="C11" s="152"/>
      <c r="D11" s="153">
        <v>105784</v>
      </c>
      <c r="E11" s="154"/>
      <c r="F11" s="155">
        <v>92509</v>
      </c>
      <c r="G11" s="156"/>
      <c r="H11" s="157"/>
    </row>
    <row r="12" spans="1:8" x14ac:dyDescent="0.2">
      <c r="A12" s="158"/>
      <c r="B12" s="159"/>
      <c r="C12" s="166"/>
      <c r="D12" s="161">
        <v>61886</v>
      </c>
      <c r="E12" s="162"/>
      <c r="F12" s="163">
        <v>52274</v>
      </c>
      <c r="G12" s="164"/>
      <c r="H12" s="165"/>
    </row>
    <row r="13" spans="1:8" x14ac:dyDescent="0.2">
      <c r="A13" s="146"/>
      <c r="B13" s="151"/>
      <c r="C13" s="152"/>
      <c r="D13" s="153">
        <v>111468</v>
      </c>
      <c r="E13" s="154"/>
      <c r="F13" s="155">
        <v>92287</v>
      </c>
      <c r="G13" s="167"/>
      <c r="H13" s="157"/>
    </row>
    <row r="14" spans="1:8" x14ac:dyDescent="0.2">
      <c r="A14" s="158"/>
      <c r="B14" s="159"/>
      <c r="C14" s="160"/>
      <c r="D14" s="161">
        <v>38943</v>
      </c>
      <c r="E14" s="162"/>
      <c r="F14" s="163">
        <v>48841</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4.58</v>
      </c>
      <c r="C19" s="168">
        <f>ROUND(VALUE(SUBSTITUTE(実質収支比率等に係る経年分析!G$48,"▲","-")),2)</f>
        <v>3.99</v>
      </c>
      <c r="D19" s="168">
        <f>ROUND(VALUE(SUBSTITUTE(実質収支比率等に係る経年分析!H$48,"▲","-")),2)</f>
        <v>7.71</v>
      </c>
      <c r="E19" s="168">
        <f>ROUND(VALUE(SUBSTITUTE(実質収支比率等に係る経年分析!I$48,"▲","-")),2)</f>
        <v>9.25</v>
      </c>
      <c r="F19" s="168">
        <f>ROUND(VALUE(SUBSTITUTE(実質収支比率等に係る経年分析!J$48,"▲","-")),2)</f>
        <v>6.54</v>
      </c>
    </row>
    <row r="20" spans="1:11" x14ac:dyDescent="0.2">
      <c r="A20" s="168" t="s">
        <v>53</v>
      </c>
      <c r="B20" s="168">
        <f>ROUND(VALUE(SUBSTITUTE(実質収支比率等に係る経年分析!F$47,"▲","-")),2)</f>
        <v>22.56</v>
      </c>
      <c r="C20" s="168">
        <f>ROUND(VALUE(SUBSTITUTE(実質収支比率等に係る経年分析!G$47,"▲","-")),2)</f>
        <v>22.3</v>
      </c>
      <c r="D20" s="168">
        <f>ROUND(VALUE(SUBSTITUTE(実質収支比率等に係る経年分析!H$47,"▲","-")),2)</f>
        <v>23.25</v>
      </c>
      <c r="E20" s="168">
        <f>ROUND(VALUE(SUBSTITUTE(実質収支比率等に係る経年分析!I$47,"▲","-")),2)</f>
        <v>11.92</v>
      </c>
      <c r="F20" s="168">
        <f>ROUND(VALUE(SUBSTITUTE(実質収支比率等に係る経年分析!J$47,"▲","-")),2)</f>
        <v>10.53</v>
      </c>
    </row>
    <row r="21" spans="1:11" x14ac:dyDescent="0.2">
      <c r="A21" s="168" t="s">
        <v>54</v>
      </c>
      <c r="B21" s="168">
        <f>IF(ISNUMBER(VALUE(SUBSTITUTE(実質収支比率等に係る経年分析!F$49,"▲","-"))),ROUND(VALUE(SUBSTITUTE(実質収支比率等に係る経年分析!F$49,"▲","-")),2),NA())</f>
        <v>-2.46</v>
      </c>
      <c r="C21" s="168">
        <f>IF(ISNUMBER(VALUE(SUBSTITUTE(実質収支比率等に係る経年分析!G$49,"▲","-"))),ROUND(VALUE(SUBSTITUTE(実質収支比率等に係る経年分析!G$49,"▲","-")),2),NA())</f>
        <v>-0.06</v>
      </c>
      <c r="D21" s="168">
        <f>IF(ISNUMBER(VALUE(SUBSTITUTE(実質収支比率等に係る経年分析!H$49,"▲","-"))),ROUND(VALUE(SUBSTITUTE(実質収支比率等に係る経年分析!H$49,"▲","-")),2),NA())</f>
        <v>5.87</v>
      </c>
      <c r="E21" s="168">
        <f>IF(ISNUMBER(VALUE(SUBSTITUTE(実質収支比率等に係る経年分析!I$49,"▲","-"))),ROUND(VALUE(SUBSTITUTE(実質収支比率等に係る経年分析!I$49,"▲","-")),2),NA())</f>
        <v>-10.58</v>
      </c>
      <c r="F21" s="168">
        <f>IF(ISNUMBER(VALUE(SUBSTITUTE(実質収支比率等に係る経年分析!J$49,"▲","-"))),ROUND(VALUE(SUBSTITUTE(実質収支比率等に係る経年分析!J$49,"▲","-")),2),NA())</f>
        <v>-3.97</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市木診療所特別会計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0.09</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0.05</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0.03</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v>
      </c>
    </row>
    <row r="31" spans="1:11" x14ac:dyDescent="0.2">
      <c r="A31" s="169" t="str">
        <f>IF(連結実質赤字比率に係る赤字・黒字の構成分析!C$39="",NA(),連結実質赤字比率に係る赤字・黒字の構成分析!C$39)</f>
        <v>公共下水道事業特別会計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0.19</v>
      </c>
    </row>
    <row r="32" spans="1:11" x14ac:dyDescent="0.2">
      <c r="A32" s="169" t="str">
        <f>IF(連結実質赤字比率に係る赤字・黒字の構成分析!C$38="",NA(),連結実質赤字比率に係る赤字・黒字の構成分析!C$38)</f>
        <v>国民健康保険特別会計（事業勘定）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1.68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v>
      </c>
    </row>
    <row r="33" spans="1:16" x14ac:dyDescent="0.2">
      <c r="A33" s="169" t="str">
        <f>IF(連結実質赤字比率に係る赤字・黒字の構成分析!C$37="",NA(),連結実質赤字比率に係る赤字・黒字の構成分析!C$37)</f>
        <v>病院事業会計</v>
      </c>
      <c r="B33" s="169">
        <f>IF(ROUND(VALUE(SUBSTITUTE(連結実質赤字比率に係る赤字・黒字の構成分析!F$37,"▲", "-")), 2) &lt; 0, ABS(ROUND(VALUE(SUBSTITUTE(連結実質赤字比率に係る赤字・黒字の構成分析!F$37,"▲", "-")), 2)), NA())</f>
        <v>11.96</v>
      </c>
      <c r="C33" s="169" t="e">
        <f>IF(ROUND(VALUE(SUBSTITUTE(連結実質赤字比率に係る赤字・黒字の構成分析!F$37,"▲", "-")), 2) &gt;= 0, ABS(ROUND(VALUE(SUBSTITUTE(連結実質赤字比率に係る赤字・黒字の構成分析!F$37,"▲", "-")), 2)), NA())</f>
        <v>#N/A</v>
      </c>
      <c r="D33" s="169">
        <f>IF(ROUND(VALUE(SUBSTITUTE(連結実質赤字比率に係る赤字・黒字の構成分析!G$37,"▲", "-")), 2) &lt; 0, ABS(ROUND(VALUE(SUBSTITUTE(連結実質赤字比率に係る赤字・黒字の構成分析!G$37,"▲", "-")), 2)), NA())</f>
        <v>15.64</v>
      </c>
      <c r="E33" s="169" t="e">
        <f>IF(ROUND(VALUE(SUBSTITUTE(連結実質赤字比率に係る赤字・黒字の構成分析!G$37,"▲", "-")), 2) &gt;= 0, ABS(ROUND(VALUE(SUBSTITUTE(連結実質赤字比率に係る赤字・黒字の構成分析!G$37,"▲", "-")), 2)), NA())</f>
        <v>#N/A</v>
      </c>
      <c r="F33" s="169">
        <f>IF(ROUND(VALUE(SUBSTITUTE(連結実質赤字比率に係る赤字・黒字の構成分析!H$37,"▲", "-")), 2) &lt; 0, ABS(ROUND(VALUE(SUBSTITUTE(連結実質赤字比率に係る赤字・黒字の構成分析!H$37,"▲", "-")), 2)), NA())</f>
        <v>15.16</v>
      </c>
      <c r="G33" s="169" t="e">
        <f>IF(ROUND(VALUE(SUBSTITUTE(連結実質赤字比率に係る赤字・黒字の構成分析!H$37,"▲", "-")), 2) &gt;= 0, ABS(ROUND(VALUE(SUBSTITUTE(連結実質赤字比率に係る赤字・黒字の構成分析!H$37,"▲", "-")), 2)), NA())</f>
        <v>#N/A</v>
      </c>
      <c r="H33" s="169">
        <f>IF(ROUND(VALUE(SUBSTITUTE(連結実質赤字比率に係る赤字・黒字の構成分析!I$37,"▲", "-")), 2) &lt; 0, ABS(ROUND(VALUE(SUBSTITUTE(連結実質赤字比率に係る赤字・黒字の構成分析!I$37,"▲", "-")), 2)), NA())</f>
        <v>4.1900000000000004</v>
      </c>
      <c r="I33" s="169" t="e">
        <f>IF(ROUND(VALUE(SUBSTITUTE(連結実質赤字比率に係る赤字・黒字の構成分析!I$37,"▲", "-")), 2) &gt;= 0, ABS(ROUND(VALUE(SUBSTITUTE(連結実質赤字比率に係る赤字・黒字の構成分析!I$37,"▲", "-")), 2)), NA())</f>
        <v>#N/A</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1.37</v>
      </c>
    </row>
    <row r="34" spans="1:16" x14ac:dyDescent="0.2">
      <c r="A34" s="169" t="str">
        <f>IF(連結実質赤字比率に係る赤字・黒字の構成分析!C$36="",NA(),連結実質赤字比率に係る赤字・黒字の構成分析!C$36)</f>
        <v>介護保険特別会計（事業勘定）</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0.56000000000000005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0.77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2.0299999999999998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2.2200000000000002</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4.54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3.95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7.62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9.19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6.5</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7.18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7.23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6.55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8.3800000000000008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839</v>
      </c>
      <c r="E42" s="170"/>
      <c r="F42" s="170"/>
      <c r="G42" s="170">
        <f>'実質公債費比率（分子）の構造'!L$52</f>
        <v>823</v>
      </c>
      <c r="H42" s="170"/>
      <c r="I42" s="170"/>
      <c r="J42" s="170">
        <f>'実質公債費比率（分子）の構造'!M$52</f>
        <v>786</v>
      </c>
      <c r="K42" s="170"/>
      <c r="L42" s="170"/>
      <c r="M42" s="170">
        <f>'実質公債費比率（分子）の構造'!N$52</f>
        <v>820</v>
      </c>
      <c r="N42" s="170"/>
      <c r="O42" s="170"/>
      <c r="P42" s="170">
        <f>'実質公債費比率（分子）の構造'!O$52</f>
        <v>856</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296</v>
      </c>
      <c r="C46" s="170"/>
      <c r="D46" s="170"/>
      <c r="E46" s="170">
        <f>'実質公債費比率（分子）の構造'!L$48</f>
        <v>277</v>
      </c>
      <c r="F46" s="170"/>
      <c r="G46" s="170"/>
      <c r="H46" s="170">
        <f>'実質公債費比率（分子）の構造'!M$48</f>
        <v>332</v>
      </c>
      <c r="I46" s="170"/>
      <c r="J46" s="170"/>
      <c r="K46" s="170">
        <f>'実質公債費比率（分子）の構造'!N$48</f>
        <v>376</v>
      </c>
      <c r="L46" s="170"/>
      <c r="M46" s="170"/>
      <c r="N46" s="170">
        <f>'実質公債費比率（分子）の構造'!O$48</f>
        <v>315</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904</v>
      </c>
      <c r="C49" s="170"/>
      <c r="D49" s="170"/>
      <c r="E49" s="170">
        <f>'実質公債費比率（分子）の構造'!L$45</f>
        <v>917</v>
      </c>
      <c r="F49" s="170"/>
      <c r="G49" s="170"/>
      <c r="H49" s="170">
        <f>'実質公債費比率（分子）の構造'!M$45</f>
        <v>893</v>
      </c>
      <c r="I49" s="170"/>
      <c r="J49" s="170"/>
      <c r="K49" s="170">
        <f>'実質公債費比率（分子）の構造'!N$45</f>
        <v>909</v>
      </c>
      <c r="L49" s="170"/>
      <c r="M49" s="170"/>
      <c r="N49" s="170">
        <f>'実質公債費比率（分子）の構造'!O$45</f>
        <v>1000</v>
      </c>
      <c r="O49" s="170"/>
      <c r="P49" s="170"/>
    </row>
    <row r="50" spans="1:16" x14ac:dyDescent="0.2">
      <c r="A50" s="170" t="s">
        <v>67</v>
      </c>
      <c r="B50" s="170" t="e">
        <f>NA()</f>
        <v>#N/A</v>
      </c>
      <c r="C50" s="170">
        <f>IF(ISNUMBER('実質公債費比率（分子）の構造'!K$53),'実質公債費比率（分子）の構造'!K$53,NA())</f>
        <v>361</v>
      </c>
      <c r="D50" s="170" t="e">
        <f>NA()</f>
        <v>#N/A</v>
      </c>
      <c r="E50" s="170" t="e">
        <f>NA()</f>
        <v>#N/A</v>
      </c>
      <c r="F50" s="170">
        <f>IF(ISNUMBER('実質公債費比率（分子）の構造'!L$53),'実質公債費比率（分子）の構造'!L$53,NA())</f>
        <v>371</v>
      </c>
      <c r="G50" s="170" t="e">
        <f>NA()</f>
        <v>#N/A</v>
      </c>
      <c r="H50" s="170" t="e">
        <f>NA()</f>
        <v>#N/A</v>
      </c>
      <c r="I50" s="170">
        <f>IF(ISNUMBER('実質公債費比率（分子）の構造'!M$53),'実質公債費比率（分子）の構造'!M$53,NA())</f>
        <v>439</v>
      </c>
      <c r="J50" s="170" t="e">
        <f>NA()</f>
        <v>#N/A</v>
      </c>
      <c r="K50" s="170" t="e">
        <f>NA()</f>
        <v>#N/A</v>
      </c>
      <c r="L50" s="170">
        <f>IF(ISNUMBER('実質公債費比率（分子）の構造'!N$53),'実質公債費比率（分子）の構造'!N$53,NA())</f>
        <v>465</v>
      </c>
      <c r="M50" s="170" t="e">
        <f>NA()</f>
        <v>#N/A</v>
      </c>
      <c r="N50" s="170" t="e">
        <f>NA()</f>
        <v>#N/A</v>
      </c>
      <c r="O50" s="170">
        <f>IF(ISNUMBER('実質公債費比率（分子）の構造'!O$53),'実質公債費比率（分子）の構造'!O$53,NA())</f>
        <v>459</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8534</v>
      </c>
      <c r="E56" s="169"/>
      <c r="F56" s="169"/>
      <c r="G56" s="169">
        <f>'将来負担比率（分子）の構造'!J$52</f>
        <v>8712</v>
      </c>
      <c r="H56" s="169"/>
      <c r="I56" s="169"/>
      <c r="J56" s="169">
        <f>'将来負担比率（分子）の構造'!K$52</f>
        <v>8887</v>
      </c>
      <c r="K56" s="169"/>
      <c r="L56" s="169"/>
      <c r="M56" s="169">
        <f>'将来負担比率（分子）の構造'!L$52</f>
        <v>8962</v>
      </c>
      <c r="N56" s="169"/>
      <c r="O56" s="169"/>
      <c r="P56" s="169">
        <f>'将来負担比率（分子）の構造'!M$52</f>
        <v>9001</v>
      </c>
    </row>
    <row r="57" spans="1:16" x14ac:dyDescent="0.2">
      <c r="A57" s="169" t="s">
        <v>42</v>
      </c>
      <c r="B57" s="169"/>
      <c r="C57" s="169"/>
      <c r="D57" s="169">
        <f>'将来負担比率（分子）の構造'!I$51</f>
        <v>453</v>
      </c>
      <c r="E57" s="169"/>
      <c r="F57" s="169"/>
      <c r="G57" s="169">
        <f>'将来負担比率（分子）の構造'!J$51</f>
        <v>361</v>
      </c>
      <c r="H57" s="169"/>
      <c r="I57" s="169"/>
      <c r="J57" s="169">
        <f>'将来負担比率（分子）の構造'!K$51</f>
        <v>250</v>
      </c>
      <c r="K57" s="169"/>
      <c r="L57" s="169"/>
      <c r="M57" s="169">
        <f>'将来負担比率（分子）の構造'!L$51</f>
        <v>262</v>
      </c>
      <c r="N57" s="169"/>
      <c r="O57" s="169"/>
      <c r="P57" s="169">
        <f>'将来負担比率（分子）の構造'!M$51</f>
        <v>428</v>
      </c>
    </row>
    <row r="58" spans="1:16" x14ac:dyDescent="0.2">
      <c r="A58" s="169" t="s">
        <v>41</v>
      </c>
      <c r="B58" s="169"/>
      <c r="C58" s="169"/>
      <c r="D58" s="169">
        <f>'将来負担比率（分子）の構造'!I$50</f>
        <v>3469</v>
      </c>
      <c r="E58" s="169"/>
      <c r="F58" s="169"/>
      <c r="G58" s="169">
        <f>'将来負担比率（分子）の構造'!J$50</f>
        <v>3525</v>
      </c>
      <c r="H58" s="169"/>
      <c r="I58" s="169"/>
      <c r="J58" s="169">
        <f>'将来負担比率（分子）の構造'!K$50</f>
        <v>3930</v>
      </c>
      <c r="K58" s="169"/>
      <c r="L58" s="169"/>
      <c r="M58" s="169">
        <f>'将来負担比率（分子）の構造'!L$50</f>
        <v>3408</v>
      </c>
      <c r="N58" s="169"/>
      <c r="O58" s="169"/>
      <c r="P58" s="169">
        <f>'将来負担比率（分子）の構造'!M$50</f>
        <v>3787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f>'将来負担比率（分子）の構造'!J$48</f>
        <v>215</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3</v>
      </c>
      <c r="C61" s="169"/>
      <c r="D61" s="169"/>
      <c r="E61" s="169">
        <f>'将来負担比率（分子）の構造'!J$46</f>
        <v>3</v>
      </c>
      <c r="F61" s="169"/>
      <c r="G61" s="169"/>
      <c r="H61" s="169">
        <f>'将来負担比率（分子）の構造'!K$46</f>
        <v>3</v>
      </c>
      <c r="I61" s="169"/>
      <c r="J61" s="169"/>
      <c r="K61" s="169">
        <f>'将来負担比率（分子）の構造'!L$46</f>
        <v>3</v>
      </c>
      <c r="L61" s="169"/>
      <c r="M61" s="169"/>
      <c r="N61" s="169" t="str">
        <f>'将来負担比率（分子）の構造'!M$46</f>
        <v>-</v>
      </c>
      <c r="O61" s="169"/>
      <c r="P61" s="169"/>
    </row>
    <row r="62" spans="1:16" x14ac:dyDescent="0.2">
      <c r="A62" s="169" t="s">
        <v>35</v>
      </c>
      <c r="B62" s="169">
        <f>'将来負担比率（分子）の構造'!I$45</f>
        <v>1606</v>
      </c>
      <c r="C62" s="169"/>
      <c r="D62" s="169"/>
      <c r="E62" s="169">
        <f>'将来負担比率（分子）の構造'!J$45</f>
        <v>1665</v>
      </c>
      <c r="F62" s="169"/>
      <c r="G62" s="169"/>
      <c r="H62" s="169">
        <f>'将来負担比率（分子）の構造'!K$45</f>
        <v>1690</v>
      </c>
      <c r="I62" s="169"/>
      <c r="J62" s="169"/>
      <c r="K62" s="169">
        <f>'将来負担比率（分子）の構造'!L$45</f>
        <v>1703</v>
      </c>
      <c r="L62" s="169"/>
      <c r="M62" s="169"/>
      <c r="N62" s="169">
        <f>'将来負担比率（分子）の構造'!M$45</f>
        <v>1785</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2836</v>
      </c>
      <c r="C64" s="169"/>
      <c r="D64" s="169"/>
      <c r="E64" s="169">
        <f>'将来負担比率（分子）の構造'!J$43</f>
        <v>3135</v>
      </c>
      <c r="F64" s="169"/>
      <c r="G64" s="169"/>
      <c r="H64" s="169">
        <f>'将来負担比率（分子）の構造'!K$43</f>
        <v>3077</v>
      </c>
      <c r="I64" s="169"/>
      <c r="J64" s="169"/>
      <c r="K64" s="169">
        <f>'将来負担比率（分子）の構造'!L$43</f>
        <v>2140</v>
      </c>
      <c r="L64" s="169"/>
      <c r="M64" s="169"/>
      <c r="N64" s="169">
        <f>'将来負担比率（分子）の構造'!M$43</f>
        <v>2148</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f>'将来負担比率（分子）の構造'!L$42</f>
        <v>15</v>
      </c>
      <c r="L65" s="169"/>
      <c r="M65" s="169"/>
      <c r="N65" s="169" t="str">
        <f>'将来負担比率（分子）の構造'!M$42</f>
        <v>-</v>
      </c>
      <c r="O65" s="169"/>
      <c r="P65" s="169"/>
    </row>
    <row r="66" spans="1:16" x14ac:dyDescent="0.2">
      <c r="A66" s="169" t="s">
        <v>31</v>
      </c>
      <c r="B66" s="169">
        <f>'将来負担比率（分子）の構造'!I$41</f>
        <v>10650</v>
      </c>
      <c r="C66" s="169"/>
      <c r="D66" s="169"/>
      <c r="E66" s="169">
        <f>'将来負担比率（分子）の構造'!J$41</f>
        <v>11278</v>
      </c>
      <c r="F66" s="169"/>
      <c r="G66" s="169"/>
      <c r="H66" s="169">
        <f>'将来負担比率（分子）の構造'!K$41</f>
        <v>11500</v>
      </c>
      <c r="I66" s="169"/>
      <c r="J66" s="169"/>
      <c r="K66" s="169">
        <f>'将来負担比率（分子）の構造'!L$41</f>
        <v>11432</v>
      </c>
      <c r="L66" s="169"/>
      <c r="M66" s="169"/>
      <c r="N66" s="169">
        <f>'将来負担比率（分子）の構造'!M$41</f>
        <v>11617</v>
      </c>
      <c r="O66" s="169"/>
      <c r="P66" s="169"/>
    </row>
    <row r="67" spans="1:16" x14ac:dyDescent="0.2">
      <c r="A67" s="169" t="s">
        <v>71</v>
      </c>
      <c r="B67" s="169" t="e">
        <f>NA()</f>
        <v>#N/A</v>
      </c>
      <c r="C67" s="169">
        <f>IF(ISNUMBER('将来負担比率（分子）の構造'!I$53), IF('将来負担比率（分子）の構造'!I$53 &lt; 0, 0, '将来負担比率（分子）の構造'!I$53), NA())</f>
        <v>2640</v>
      </c>
      <c r="D67" s="169" t="e">
        <f>NA()</f>
        <v>#N/A</v>
      </c>
      <c r="E67" s="169" t="e">
        <f>NA()</f>
        <v>#N/A</v>
      </c>
      <c r="F67" s="169">
        <f>IF(ISNUMBER('将来負担比率（分子）の構造'!J$53), IF('将来負担比率（分子）の構造'!J$53 &lt; 0, 0, '将来負担比率（分子）の構造'!J$53), NA())</f>
        <v>3696</v>
      </c>
      <c r="G67" s="169" t="e">
        <f>NA()</f>
        <v>#N/A</v>
      </c>
      <c r="H67" s="169" t="e">
        <f>NA()</f>
        <v>#N/A</v>
      </c>
      <c r="I67" s="169">
        <f>IF(ISNUMBER('将来負担比率（分子）の構造'!K$53), IF('将来負担比率（分子）の構造'!K$53 &lt; 0, 0, '将来負担比率（分子）の構造'!K$53), NA())</f>
        <v>3202</v>
      </c>
      <c r="J67" s="169" t="e">
        <f>NA()</f>
        <v>#N/A</v>
      </c>
      <c r="K67" s="169" t="e">
        <f>NA()</f>
        <v>#N/A</v>
      </c>
      <c r="L67" s="169">
        <f>IF(ISNUMBER('将来負担比率（分子）の構造'!L$53), IF('将来負担比率（分子）の構造'!L$53 &lt; 0, 0, '将来負担比率（分子）の構造'!L$53), NA())</f>
        <v>2662</v>
      </c>
      <c r="M67" s="169" t="e">
        <f>NA()</f>
        <v>#N/A</v>
      </c>
      <c r="N67" s="169" t="e">
        <f>NA()</f>
        <v>#N/A</v>
      </c>
      <c r="O67" s="169">
        <f>IF(ISNUMBER('将来負担比率（分子）の構造'!M$53), IF('将来負担比率（分子）の構造'!M$53 &lt; 0, 0, '将来負担比率（分子）の構造'!M$53), NA())</f>
        <v>2333</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1628</v>
      </c>
      <c r="C72" s="173">
        <f>基金残高に係る経年分析!G55</f>
        <v>814</v>
      </c>
      <c r="D72" s="173">
        <f>基金残高に係る経年分析!H55</f>
        <v>724</v>
      </c>
    </row>
    <row r="73" spans="1:16" x14ac:dyDescent="0.2">
      <c r="A73" s="172" t="s">
        <v>74</v>
      </c>
      <c r="B73" s="173">
        <f>基金残高に係る経年分析!F56</f>
        <v>227</v>
      </c>
      <c r="C73" s="173">
        <f>基金残高に係る経年分析!G56</f>
        <v>228</v>
      </c>
      <c r="D73" s="173">
        <f>基金残高に係る経年分析!H56</f>
        <v>252</v>
      </c>
    </row>
    <row r="74" spans="1:16" x14ac:dyDescent="0.2">
      <c r="A74" s="172" t="s">
        <v>75</v>
      </c>
      <c r="B74" s="173">
        <f>基金残高に係る経年分析!F57</f>
        <v>1585</v>
      </c>
      <c r="C74" s="173">
        <f>基金残高に係る経年分析!G57</f>
        <v>1831</v>
      </c>
      <c r="D74" s="173">
        <f>基金残高に係る経年分析!H57</f>
        <v>2125</v>
      </c>
    </row>
  </sheetData>
  <sheetProtection algorithmName="SHA-512" hashValue="PAwc95dbMvnX41jeKJ3e0tK7vDl0be0vQC+6jb4wrJWsDXhUK2q/AJx3xoYXtfBEs0D/L3Y7NMhp7oIvubsKvw==" saltValue="RxmKnAEGmMUN1Xa89ABR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2025-03-13T00:37:24Z</cp:lastPrinted>
  <dcterms:created xsi:type="dcterms:W3CDTF">2025-02-19T05:27:14Z</dcterms:created>
  <dcterms:modified xsi:type="dcterms:W3CDTF">2025-03-14T06:32:54Z</dcterms:modified>
  <cp:category/>
</cp:coreProperties>
</file>