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HICHOSON-ZAI\disk1\03-04 【決　算】財政状況資料集(H24～)\財政状況資料集(R05年度決算分)\03提出（市町村→県）\18川南町\"/>
    </mc:Choice>
  </mc:AlternateContent>
  <xr:revisionPtr revIDLastSave="0" documentId="13_ncr:1_{AE55BFFB-7151-4C91-A8B5-4FF26166BDAF}" xr6:coauthVersionLast="47" xr6:coauthVersionMax="47" xr10:uidLastSave="{00000000-0000-0000-0000-000000000000}"/>
  <bookViews>
    <workbookView xWindow="2868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O36" i="10"/>
  <c r="BE36" i="10"/>
  <c r="AM36" i="10"/>
  <c r="CO35" i="10"/>
  <c r="AM35" i="10"/>
  <c r="CO34" i="10"/>
  <c r="BW34" i="10"/>
  <c r="BW35" i="10" s="1"/>
  <c r="BW36" i="10" s="1"/>
  <c r="BW37" i="10" s="1"/>
  <c r="BW38" i="10" s="1"/>
  <c r="BW39" i="10" s="1"/>
  <c r="BW40" i="10" s="1"/>
  <c r="BW41"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s="1"/>
  <c r="AM34" i="10" s="1"/>
  <c r="BE34" i="10" s="1"/>
  <c r="BE35" i="10" s="1"/>
  <c r="U34" i="10"/>
  <c r="U35" i="10" s="1"/>
  <c r="U36" i="10" s="1"/>
  <c r="U37" i="10" s="1"/>
</calcChain>
</file>

<file path=xl/sharedStrings.xml><?xml version="1.0" encoding="utf-8"?>
<sst xmlns="http://schemas.openxmlformats.org/spreadsheetml/2006/main" count="1150" uniqueCount="572">
  <si>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</si>
  <si>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</si>
  <si>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</si>
  <si>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</si>
  <si>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</si>
  <si>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</si>
  <si>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</si>
  <si>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</si>
  <si>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</si>
  <si>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</si>
  <si>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</si>
  <si>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</si>
  <si>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</si>
  <si>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</si>
  <si>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</si>
  <si>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</si>
  <si>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</si>
  <si>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</si>
  <si>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</si>
  <si>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</si>
  <si>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</si>
  <si>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</si>
  <si>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</si>
  <si>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</si>
  <si>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</si>
  <si>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</si>
  <si>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</si>
  <si>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</si>
  <si>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</si>
  <si>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</si>
  <si>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</si>
  <si>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</si>
  <si>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</si>
  <si>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</si>
  <si>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</si>
  <si>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</si>
  <si>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</si>
  <si>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</si>
  <si>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</si>
  <si>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</si>
  <si>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</si>
  <si>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</si>
  <si>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</si>
  <si>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</si>
  <si>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</si>
  <si>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</si>
  <si>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</si>
  <si>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</si>
  <si>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</si>
  <si>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</si>
  <si>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</si>
  <si>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</si>
  <si>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</si>
  <si>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</si>
  <si>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</si>
  <si>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</si>
  <si>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</si>
  <si>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</si>
  <si>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</si>
  <si>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</si>
  <si>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</si>
  <si>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</si>
  <si>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</si>
  <si>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</si>
  <si>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</si>
  <si>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</si>
  <si>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</si>
  <si>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</si>
  <si>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</si>
  <si>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</si>
  <si>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</si>
  <si>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</si>
  <si>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</si>
  <si>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</si>
  <si>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</si>
  <si>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</si>
  <si>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</si>
  <si>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</si>
  <si>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</si>
  <si>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</si>
  <si>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</si>
  <si>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Ⅳ－０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</si>
  <si>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</si>
  <si>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</si>
  <si>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</si>
  <si>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</si>
  <si>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</si>
  <si>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</si>
  <si>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</si>
  <si>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</si>
  <si>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</si>
  <si>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</si>
  <si>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</si>
  <si>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</si>
  <si>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川南町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</si>
  <si>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</si>
  <si>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</si>
  <si>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</si>
  <si>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</si>
  <si>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</si>
  <si>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</si>
  <si>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</si>
  <si>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</si>
  <si>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</si>
  <si>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</si>
  <si>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</si>
  <si>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</si>
  <si>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</si>
  <si>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</si>
  <si>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</si>
  <si>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</si>
  <si>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</si>
  <si>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</si>
  <si>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</si>
  <si>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</si>
  <si>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</si>
  <si>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</si>
  <si>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</si>
  <si>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</si>
  <si>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</si>
  <si>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</si>
  <si>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</si>
  <si>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</si>
  <si>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</si>
  <si>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</si>
  <si>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</si>
  <si>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</si>
  <si>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</si>
  <si>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</si>
  <si>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</si>
  <si>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</si>
  <si>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</si>
  <si>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</si>
  <si>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</si>
  <si>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</si>
  <si>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</si>
  <si>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</si>
  <si>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</si>
  <si>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</si>
  <si>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</si>
  <si>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</si>
  <si>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</si>
  <si>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6"/>
  </si>
  <si>
    <t>うち日本人(％)</t>
    <phoneticPr fontId="5"/>
  </si>
  <si>
    <t>-1.6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</si>
  <si>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</si>
  <si>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</si>
  <si>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</si>
  <si>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</si>
  <si>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</si>
  <si>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</si>
  <si>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</si>
  <si>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</si>
  <si>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</si>
  <si>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</si>
  <si>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</si>
  <si>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</si>
  <si>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</si>
  <si>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</si>
  <si>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</si>
  <si>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</si>
  <si>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</si>
  <si>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</si>
  <si>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</si>
  <si>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</si>
  <si>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</si>
  <si>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</si>
  <si>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</si>
  <si>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</si>
  <si>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</si>
  <si>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</si>
  <si>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</si>
  <si>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</si>
  <si>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</si>
  <si>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</si>
  <si>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</si>
  <si>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</si>
  <si>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</si>
  <si>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</si>
  <si>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</si>
  <si>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</si>
  <si>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</si>
  <si>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</si>
  <si>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</si>
  <si>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</si>
  <si>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</si>
  <si>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</si>
  <si>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</si>
  <si>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</si>
  <si>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</si>
  <si>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</si>
  <si>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</si>
  <si>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</si>
  <si>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</si>
  <si>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</si>
  <si>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</si>
  <si>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</si>
  <si>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</si>
  <si>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</si>
  <si>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</si>
  <si>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</si>
  <si>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</si>
  <si>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</si>
  <si>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</si>
  <si>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宮崎県川南町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</si>
  <si>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</si>
  <si>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</si>
  <si>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</si>
  <si>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</si>
  <si>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</si>
  <si>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</si>
  <si>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</si>
  <si>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</si>
  <si>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</si>
  <si>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</si>
  <si>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</si>
  <si>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</si>
  <si>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</si>
  <si>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</si>
  <si>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</si>
  <si>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</si>
  <si>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</si>
  <si>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</si>
  <si>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</si>
  <si>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</si>
  <si>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</si>
  <si>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</si>
  <si>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</si>
  <si>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</si>
  <si>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</si>
  <si>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</si>
  <si>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</si>
  <si>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</si>
  <si>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</si>
  <si>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</si>
  <si>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</si>
  <si>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</si>
  <si>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</si>
  <si>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</si>
  <si>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</si>
  <si>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</si>
  <si>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</si>
  <si>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</si>
  <si>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</si>
  <si>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</si>
  <si>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</si>
  <si>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</si>
  <si>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</si>
  <si>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</si>
  <si>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</si>
  <si>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</si>
  <si>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</si>
  <si>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</si>
  <si>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</si>
  <si>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</si>
  <si>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</si>
  <si>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</si>
  <si>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</si>
  <si>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</si>
  <si>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</si>
  <si>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</si>
  <si>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</si>
  <si>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</si>
  <si>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</si>
  <si>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</si>
  <si>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</si>
  <si>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</si>
  <si>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</si>
  <si>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</si>
  <si>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</si>
  <si>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</si>
  <si>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</si>
  <si>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</si>
  <si>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</si>
  <si>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</si>
  <si>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</si>
  <si>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</si>
  <si>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</si>
  <si>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</si>
  <si>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</si>
  <si>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</si>
  <si>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</si>
  <si>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</si>
  <si>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</si>
  <si>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</si>
  <si>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</si>
  <si>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</si>
  <si>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</si>
  <si>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</si>
  <si>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</si>
  <si>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</si>
  <si>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</si>
  <si>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</si>
  <si>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</si>
  <si>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</si>
  <si>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</si>
  <si>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</si>
  <si>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</si>
  <si>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</si>
  <si>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</si>
  <si>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</si>
  <si>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</si>
  <si>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</si>
  <si>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</si>
  <si>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</si>
  <si>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</si>
  <si>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</si>
  <si>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</si>
  <si>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</si>
  <si>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</si>
  <si>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</si>
  <si>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</si>
  <si>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</si>
  <si>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</si>
  <si>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</si>
  <si>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</si>
  <si>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</si>
  <si>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</si>
  <si>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</si>
  <si>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</si>
  <si>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</si>
  <si>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</si>
  <si>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</si>
  <si>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</si>
  <si>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</si>
  <si>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</si>
  <si>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</si>
  <si>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</si>
  <si>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</si>
  <si>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</si>
  <si>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</si>
  <si>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</si>
  <si>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</si>
  <si>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</si>
  <si>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</si>
  <si>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</si>
  <si>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</si>
  <si>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</si>
  <si>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</si>
  <si>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</si>
  <si>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</si>
  <si>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</si>
  <si>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</si>
  <si>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</si>
  <si>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</si>
  <si>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</si>
  <si>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</si>
  <si>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</si>
  <si>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</si>
  <si>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</si>
  <si>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</si>
  <si>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</si>
  <si>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</si>
  <si>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</si>
  <si>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</si>
  <si>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宮崎県川南町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</si>
  <si>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</si>
  <si>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</si>
  <si>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</si>
  <si>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</si>
  <si>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</si>
  <si>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</si>
  <si>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</si>
  <si>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</si>
  <si>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</si>
  <si>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</si>
  <si>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</si>
  <si>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</si>
  <si>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</si>
  <si>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</si>
  <si>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</si>
  <si>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</si>
  <si>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</si>
  <si>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</si>
  <si>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</si>
  <si>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</si>
  <si>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西都児湯行政不服審査会特別会計</t>
    <phoneticPr fontId="5"/>
  </si>
  <si>
    <t>尾鈴地区畜産用水管理事業特別会計</t>
    <phoneticPr fontId="5"/>
  </si>
  <si>
    <t>電子地域通貨事業特別会計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</si>
  <si>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</si>
  <si>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</si>
  <si>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</si>
  <si>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</si>
  <si>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</si>
  <si>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</si>
  <si>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</si>
  <si>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</si>
  <si>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</si>
  <si>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</si>
  <si>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</si>
  <si>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</si>
  <si>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</si>
  <si>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</si>
  <si>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介護認定審査会特別会計</t>
    <phoneticPr fontId="5"/>
  </si>
  <si>
    <t>介護保険特別会計</t>
    <phoneticPr fontId="5"/>
  </si>
  <si>
    <t>後期高齢者医療特別会計</t>
    <phoneticPr fontId="5"/>
  </si>
  <si>
    <t>水道事業会計</t>
    <phoneticPr fontId="5"/>
  </si>
  <si>
    <t>法適用企業</t>
    <phoneticPr fontId="5"/>
  </si>
  <si>
    <t>漁業集落排水事業特別会計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</si>
  <si>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</si>
  <si>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</si>
  <si>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</si>
  <si>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</si>
  <si>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</si>
  <si>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</si>
  <si>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</si>
  <si>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</si>
  <si>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</si>
  <si>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</si>
  <si>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</si>
  <si>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</si>
  <si>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</si>
  <si>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</si>
  <si>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</si>
  <si>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</si>
  <si>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</si>
  <si>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</si>
  <si>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</si>
  <si>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</si>
  <si>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</si>
  <si>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</si>
  <si>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</si>
  <si>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</si>
  <si>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</si>
  <si>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</si>
  <si>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</si>
  <si>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</si>
  <si>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</si>
  <si>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</si>
  <si>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</si>
  <si>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</si>
  <si>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</si>
  <si>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</si>
  <si>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</si>
  <si>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</si>
  <si>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</si>
  <si>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</si>
  <si>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</si>
  <si>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</si>
  <si>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</si>
  <si>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</si>
  <si>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</si>
  <si>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</si>
  <si>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</si>
  <si>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</si>
  <si>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</si>
  <si>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</si>
  <si>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</si>
  <si>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</si>
  <si>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</si>
  <si>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</si>
  <si>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</si>
  <si>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</si>
  <si>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</si>
  <si>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</si>
  <si>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</si>
  <si>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</si>
  <si>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</si>
  <si>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</si>
  <si>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</si>
  <si>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</si>
  <si>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</si>
  <si>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</si>
  <si>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</si>
  <si>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</si>
  <si>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</si>
  <si>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</si>
  <si>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</si>
  <si>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</si>
  <si>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</si>
  <si>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</si>
  <si>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</si>
  <si>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</si>
  <si>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</si>
  <si>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</si>
  <si>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</si>
  <si>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</si>
  <si>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</si>
  <si>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</si>
  <si>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</si>
  <si>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</si>
  <si>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</si>
  <si>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</si>
  <si>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</si>
  <si>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</si>
  <si>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</si>
  <si>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</si>
  <si>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</si>
  <si>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</si>
  <si>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</si>
  <si>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</si>
  <si>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</si>
  <si>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</si>
  <si>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</si>
  <si>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</si>
  <si>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</si>
  <si>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</si>
  <si>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</si>
  <si>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</si>
  <si>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</si>
  <si>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</si>
  <si>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</si>
  <si>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</si>
  <si>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</si>
  <si>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</si>
  <si>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</si>
  <si>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</si>
  <si>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</si>
  <si>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</si>
  <si>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</si>
  <si>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</si>
  <si>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</si>
  <si>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</si>
  <si>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</si>
  <si>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</si>
  <si>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</si>
  <si>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</si>
  <si>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</si>
  <si>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</si>
  <si>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</si>
  <si>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</si>
  <si>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</si>
  <si>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</si>
  <si>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</si>
  <si>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</si>
  <si>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</si>
  <si>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</si>
  <si>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</si>
  <si>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</si>
  <si>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</si>
  <si>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</si>
  <si>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</si>
  <si>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</si>
  <si>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</si>
  <si>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</si>
  <si>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</si>
  <si>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0.82</t>
  </si>
  <si>
    <t>▲ 2.71</t>
  </si>
  <si>
    <t>水道事業会計</t>
  </si>
  <si>
    <t>一般会計</t>
  </si>
  <si>
    <t>電子地域通貨事業特別会計</t>
  </si>
  <si>
    <t>介護保険特別会計</t>
  </si>
  <si>
    <t>国民健康保険事業特別会計</t>
  </si>
  <si>
    <t>漁業集落排水事業特別会計</t>
  </si>
  <si>
    <t>後期高齢者医療特別会計</t>
  </si>
  <si>
    <t>下水道事業特別会計</t>
  </si>
  <si>
    <t>その他会計（赤字）</t>
  </si>
  <si>
    <t>その他会計（黒字）</t>
  </si>
  <si>
    <t>R01</t>
    <phoneticPr fontId="5"/>
  </si>
  <si>
    <t>R02</t>
    <phoneticPr fontId="5"/>
  </si>
  <si>
    <t>R03</t>
    <phoneticPr fontId="5"/>
  </si>
  <si>
    <t>R04</t>
    <phoneticPr fontId="5"/>
  </si>
  <si>
    <t>R05</t>
    <phoneticPr fontId="5"/>
  </si>
  <si>
    <t>-</t>
    <phoneticPr fontId="2"/>
  </si>
  <si>
    <t>ふるさと振興基金</t>
    <rPh sb="4" eb="8">
      <t>シンコウキキン</t>
    </rPh>
    <phoneticPr fontId="5"/>
  </si>
  <si>
    <t>公共施設等整備基金</t>
    <rPh sb="0" eb="5">
      <t>コウキョウシセツトウ</t>
    </rPh>
    <rPh sb="5" eb="9">
      <t>セイビキキン</t>
    </rPh>
    <phoneticPr fontId="2"/>
  </si>
  <si>
    <t>川南原地区国営施設応急対策事業基金</t>
    <rPh sb="0" eb="2">
      <t>カワミナミ</t>
    </rPh>
    <rPh sb="2" eb="3">
      <t>ハラ</t>
    </rPh>
    <rPh sb="3" eb="5">
      <t>チク</t>
    </rPh>
    <rPh sb="5" eb="7">
      <t>コクエイ</t>
    </rPh>
    <rPh sb="7" eb="9">
      <t>シセツ</t>
    </rPh>
    <rPh sb="9" eb="11">
      <t>オウキュウ</t>
    </rPh>
    <rPh sb="11" eb="17">
      <t>タイサクジギョウキキン</t>
    </rPh>
    <phoneticPr fontId="2"/>
  </si>
  <si>
    <t>次代を担う人づくり基金</t>
    <rPh sb="0" eb="2">
      <t>ジダイ</t>
    </rPh>
    <rPh sb="3" eb="4">
      <t>ニナ</t>
    </rPh>
    <rPh sb="5" eb="6">
      <t>ヒト</t>
    </rPh>
    <rPh sb="9" eb="11">
      <t>キキン</t>
    </rPh>
    <phoneticPr fontId="2"/>
  </si>
  <si>
    <t>長寿社会福祉基金</t>
    <rPh sb="0" eb="8">
      <t>チョウジュシャカイフクシキキン</t>
    </rPh>
    <phoneticPr fontId="2"/>
  </si>
  <si>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2"/>
  </si>
  <si>
    <t>宮崎県市町村総合事務組合（市町村交通災害共済事業特会）</t>
    <rPh sb="0" eb="3">
      <t>ミヤザキケン</t>
    </rPh>
    <rPh sb="3" eb="6">
      <t>シチョウソン</t>
    </rPh>
    <rPh sb="6" eb="8">
      <t>ソウゴウ</t>
    </rPh>
    <rPh sb="8" eb="10">
      <t>ジム</t>
    </rPh>
    <rPh sb="10" eb="12">
      <t>クミアイ</t>
    </rPh>
    <rPh sb="13" eb="16">
      <t>シチョウソン</t>
    </rPh>
    <rPh sb="16" eb="20">
      <t>コウツウサイガイ</t>
    </rPh>
    <rPh sb="20" eb="22">
      <t>キョウサイ</t>
    </rPh>
    <rPh sb="22" eb="24">
      <t>ジギョウ</t>
    </rPh>
    <rPh sb="24" eb="26">
      <t>トッカイ</t>
    </rPh>
    <phoneticPr fontId="2"/>
  </si>
  <si>
    <t>宮崎県市町村総合事務組合（自治会館管理運営特会）</t>
    <rPh sb="0" eb="3">
      <t>ミヤザキケン</t>
    </rPh>
    <rPh sb="3" eb="6">
      <t>シチョウソン</t>
    </rPh>
    <rPh sb="6" eb="8">
      <t>ソウゴウ</t>
    </rPh>
    <rPh sb="8" eb="10">
      <t>ジム</t>
    </rPh>
    <rPh sb="10" eb="12">
      <t>クミアイ</t>
    </rPh>
    <rPh sb="13" eb="23">
      <t>ジチカイカンカンリウンエイトッカイ</t>
    </rPh>
    <phoneticPr fontId="2"/>
  </si>
  <si>
    <t>宮崎県後期高齢者広域連合（一般会計）</t>
    <rPh sb="0" eb="3">
      <t>ミヤザキケン</t>
    </rPh>
    <rPh sb="3" eb="5">
      <t>コウキ</t>
    </rPh>
    <rPh sb="5" eb="8">
      <t>コウレイシャ</t>
    </rPh>
    <rPh sb="8" eb="10">
      <t>コウイキ</t>
    </rPh>
    <rPh sb="10" eb="12">
      <t>レンゴウ</t>
    </rPh>
    <rPh sb="13" eb="15">
      <t>イッパン</t>
    </rPh>
    <rPh sb="15" eb="17">
      <t>カイケイ</t>
    </rPh>
    <phoneticPr fontId="2"/>
  </si>
  <si>
    <t>宮崎県後期高齢者広域連合（特別会計）</t>
    <rPh sb="0" eb="3">
      <t>ミヤザキケン</t>
    </rPh>
    <rPh sb="3" eb="5">
      <t>コウキ</t>
    </rPh>
    <rPh sb="5" eb="8">
      <t>コウレイシャ</t>
    </rPh>
    <rPh sb="8" eb="10">
      <t>コウイキ</t>
    </rPh>
    <rPh sb="10" eb="12">
      <t>レンゴウ</t>
    </rPh>
    <rPh sb="13" eb="15">
      <t>トクベツ</t>
    </rPh>
    <rPh sb="15" eb="17">
      <t>カイケイ</t>
    </rPh>
    <phoneticPr fontId="2"/>
  </si>
  <si>
    <t>西都児湯環境整備事務組合</t>
    <rPh sb="0" eb="2">
      <t>サイト</t>
    </rPh>
    <rPh sb="2" eb="4">
      <t>コユ</t>
    </rPh>
    <rPh sb="4" eb="6">
      <t>カンキョウ</t>
    </rPh>
    <rPh sb="6" eb="8">
      <t>セイビ</t>
    </rPh>
    <rPh sb="8" eb="10">
      <t>ジム</t>
    </rPh>
    <rPh sb="10" eb="12">
      <t>クミアイ</t>
    </rPh>
    <phoneticPr fontId="2"/>
  </si>
  <si>
    <t>宮崎県東児湯消防組合</t>
    <rPh sb="0" eb="3">
      <t>ミヤザキケン</t>
    </rPh>
    <rPh sb="3" eb="4">
      <t>ヒガシ</t>
    </rPh>
    <rPh sb="4" eb="6">
      <t>コユ</t>
    </rPh>
    <rPh sb="6" eb="8">
      <t>ショウボウ</t>
    </rPh>
    <rPh sb="8" eb="10">
      <t>クミアイ</t>
    </rPh>
    <phoneticPr fontId="2"/>
  </si>
  <si>
    <t>川南都農衛生組合</t>
    <rPh sb="0" eb="2">
      <t>カワミナミ</t>
    </rPh>
    <rPh sb="2" eb="4">
      <t>ツノ</t>
    </rPh>
    <rPh sb="4" eb="6">
      <t>エイセイ</t>
    </rPh>
    <rPh sb="6" eb="8">
      <t>クミアイ</t>
    </rPh>
    <phoneticPr fontId="2"/>
  </si>
  <si>
    <t>公益社団法人　尾鈴農業公社</t>
    <rPh sb="0" eb="2">
      <t>コウエキ</t>
    </rPh>
    <rPh sb="2" eb="4">
      <t>シャダン</t>
    </rPh>
    <rPh sb="4" eb="6">
      <t>ホウジン</t>
    </rPh>
    <rPh sb="7" eb="9">
      <t>オスズ</t>
    </rPh>
    <rPh sb="9" eb="11">
      <t>ノウギョウ</t>
    </rPh>
    <rPh sb="11" eb="13">
      <t>コウシャ</t>
    </rPh>
    <phoneticPr fontId="2"/>
  </si>
  <si>
    <t>-</t>
    <phoneticPr fontId="2"/>
  </si>
  <si>
    <t>川南まちづくり　株式会社</t>
    <rPh sb="0" eb="2">
      <t>カワミナミ</t>
    </rPh>
    <rPh sb="8" eb="12">
      <t>カブシキガイシャ</t>
    </rPh>
    <phoneticPr fontId="2"/>
  </si>
  <si>
    <t>▲0</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</si>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</sst>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113347</c:v>
                </c:pt>
                <c:pt idx="1">
                  <c:v>125418</c:v>
                </c:pt>
                <c:pt idx="2">
                  <c:v>108384</c:v>
                </c:pt>
                <c:pt idx="3">
                  <c:v>80959</c:v>
                </c:pt>
                <c:pt idx="4">
                  <c:v>117242</c:v>
                </c:pt>
              </c:numCache>
            </c:numRef>
          </c:val>
          <c:smooth val="0"/>
          <c:extLst>
            <c:ext xmlns:c16="http://schemas.microsoft.com/office/drawing/2014/chart" uri="{C3380CC4-5D6E-409C-BE32-E72D297353CC}">
              <c16:uniqueId val="{00000000-63B5-477E-BCB8-9732D69E3DC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182199</c:v>
                </c:pt>
                <c:pt idx="1">
                  <c:v>139109</c:v>
                </c:pt>
                <c:pt idx="2">
                  <c:v>116598</c:v>
                </c:pt>
                <c:pt idx="3">
                  <c:v>80333</c:v>
                </c:pt>
                <c:pt idx="4">
                  <c:v>145096</c:v>
                </c:pt>
              </c:numCache>
            </c:numRef>
          </c:val>
          <c:smooth val="0"/>
          <c:extLst>
            <c:ext xmlns:c16="http://schemas.microsoft.com/office/drawing/2014/chart" uri="{C3380CC4-5D6E-409C-BE32-E72D297353CC}">
              <c16:uniqueId val="{00000001-63B5-477E-BCB8-9732D69E3DC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c:v>
                </c:pt>
                <c:pt idx="1">
                  <c:v>4.8099999999999996</c:v>
                </c:pt>
                <c:pt idx="2">
                  <c:v>5.93</c:v>
                </c:pt>
                <c:pt idx="3">
                  <c:v>7.34</c:v>
                </c:pt>
                <c:pt idx="4">
                  <c:v>7.97</c:v>
                </c:pt>
              </c:numCache>
            </c:numRef>
          </c:val>
          <c:extLst>
            <c:ext xmlns:c16="http://schemas.microsoft.com/office/drawing/2014/chart" uri="{C3380CC4-5D6E-409C-BE32-E72D297353CC}">
              <c16:uniqueId val="{00000000-3819-48E7-B9B6-FB37512DE91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27.45</c:v>
                </c:pt>
                <c:pt idx="1">
                  <c:v>28.11</c:v>
                </c:pt>
                <c:pt idx="2">
                  <c:v>22.47</c:v>
                </c:pt>
                <c:pt idx="3">
                  <c:v>23</c:v>
                </c:pt>
                <c:pt idx="4">
                  <c:v>26.94</c:v>
                </c:pt>
              </c:numCache>
            </c:numRef>
          </c:val>
          <c:extLst>
            <c:ext xmlns:c16="http://schemas.microsoft.com/office/drawing/2014/chart" uri="{C3380CC4-5D6E-409C-BE32-E72D297353CC}">
              <c16:uniqueId val="{00000001-3819-48E7-B9B6-FB37512DE91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8.56</c:v>
                </c:pt>
                <c:pt idx="1">
                  <c:v>-0.82</c:v>
                </c:pt>
                <c:pt idx="2">
                  <c:v>-2.71</c:v>
                </c:pt>
                <c:pt idx="3">
                  <c:v>1.28</c:v>
                </c:pt>
                <c:pt idx="4">
                  <c:v>4.84</c:v>
                </c:pt>
              </c:numCache>
            </c:numRef>
          </c:val>
          <c:smooth val="0"/>
          <c:extLst>
            <c:ext xmlns:c16="http://schemas.microsoft.com/office/drawing/2014/chart" uri="{C3380CC4-5D6E-409C-BE32-E72D297353CC}">
              <c16:uniqueId val="{00000002-3819-48E7-B9B6-FB37512DE91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0.42</c:v>
                </c:pt>
                <c:pt idx="2">
                  <c:v>#N/A</c:v>
                </c:pt>
                <c:pt idx="3">
                  <c:v>0.01</c:v>
                </c:pt>
                <c:pt idx="4">
                  <c:v>#N/A</c:v>
                </c:pt>
                <c:pt idx="5">
                  <c:v>0.01</c:v>
                </c:pt>
                <c:pt idx="6">
                  <c:v>#N/A</c:v>
                </c:pt>
                <c:pt idx="7">
                  <c:v>0.04</c:v>
                </c:pt>
                <c:pt idx="8">
                  <c:v>#N/A</c:v>
                </c:pt>
                <c:pt idx="9">
                  <c:v>0.03</c:v>
                </c:pt>
              </c:numCache>
            </c:numRef>
          </c:val>
          <c:extLst>
            <c:ext xmlns:c16="http://schemas.microsoft.com/office/drawing/2014/chart" uri="{C3380CC4-5D6E-409C-BE32-E72D297353CC}">
              <c16:uniqueId val="{00000000-0AEF-4F99-9984-4E07A66F293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AEF-4F99-9984-4E07A66F293B}"/>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0.17</c:v>
                </c:pt>
                <c:pt idx="2">
                  <c:v>#N/A</c:v>
                </c:pt>
                <c:pt idx="3">
                  <c:v>0.01</c:v>
                </c:pt>
                <c:pt idx="4">
                  <c:v>#N/A</c:v>
                </c:pt>
                <c:pt idx="5">
                  <c:v>7.0000000000000007E-2</c:v>
                </c:pt>
                <c:pt idx="6">
                  <c:v>#N/A</c:v>
                </c:pt>
                <c:pt idx="7">
                  <c:v>0.01</c:v>
                </c:pt>
                <c:pt idx="8">
                  <c:v>#N/A</c:v>
                </c:pt>
                <c:pt idx="9">
                  <c:v>0.05</c:v>
                </c:pt>
              </c:numCache>
            </c:numRef>
          </c:val>
          <c:extLst>
            <c:ext xmlns:c16="http://schemas.microsoft.com/office/drawing/2014/chart" uri="{C3380CC4-5D6E-409C-BE32-E72D297353CC}">
              <c16:uniqueId val="{00000002-0AEF-4F99-9984-4E07A66F293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0.09</c:v>
                </c:pt>
                <c:pt idx="2">
                  <c:v>#N/A</c:v>
                </c:pt>
                <c:pt idx="3">
                  <c:v>0.03</c:v>
                </c:pt>
                <c:pt idx="4">
                  <c:v>#N/A</c:v>
                </c:pt>
                <c:pt idx="5">
                  <c:v>0.04</c:v>
                </c:pt>
                <c:pt idx="6">
                  <c:v>#N/A</c:v>
                </c:pt>
                <c:pt idx="7">
                  <c:v>0.15</c:v>
                </c:pt>
                <c:pt idx="8">
                  <c:v>#N/A</c:v>
                </c:pt>
                <c:pt idx="9">
                  <c:v>0.12</c:v>
                </c:pt>
              </c:numCache>
            </c:numRef>
          </c:val>
          <c:extLst>
            <c:ext xmlns:c16="http://schemas.microsoft.com/office/drawing/2014/chart" uri="{C3380CC4-5D6E-409C-BE32-E72D297353CC}">
              <c16:uniqueId val="{00000003-0AEF-4F99-9984-4E07A66F293B}"/>
            </c:ext>
          </c:extLst>
        </c:ser>
        <c:ser>
          <c:idx val="4"/>
          <c:order val="4"/>
          <c:tx>
            <c:strRef>
              <c:f>データシート!$A$31</c:f>
              <c:strCache>
                <c:ptCount val="1"/>
                <c:pt idx="0">
                  <c:v>漁業集落排水事業特別会計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0.06</c:v>
                </c:pt>
                <c:pt idx="2">
                  <c:v>#N/A</c:v>
                </c:pt>
                <c:pt idx="3">
                  <c:v>0.13</c:v>
                </c:pt>
                <c:pt idx="4">
                  <c:v>#N/A</c:v>
                </c:pt>
                <c:pt idx="5">
                  <c:v>0.05</c:v>
                </c:pt>
                <c:pt idx="6">
                  <c:v>#N/A</c:v>
                </c:pt>
                <c:pt idx="7">
                  <c:v>0.08</c:v>
                </c:pt>
                <c:pt idx="8">
                  <c:v>#N/A</c:v>
                </c:pt>
                <c:pt idx="9">
                  <c:v>0.22</c:v>
                </c:pt>
              </c:numCache>
            </c:numRef>
          </c:val>
          <c:extLst>
            <c:ext xmlns:c16="http://schemas.microsoft.com/office/drawing/2014/chart" uri="{C3380CC4-5D6E-409C-BE32-E72D297353CC}">
              <c16:uniqueId val="{00000004-0AEF-4F99-9984-4E07A66F293B}"/>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0.84</c:v>
                </c:pt>
                <c:pt idx="2">
                  <c:v>#N/A</c:v>
                </c:pt>
                <c:pt idx="3">
                  <c:v>0.94</c:v>
                </c:pt>
                <c:pt idx="4">
                  <c:v>#N/A</c:v>
                </c:pt>
                <c:pt idx="5">
                  <c:v>0.9</c:v>
                </c:pt>
                <c:pt idx="6">
                  <c:v>#N/A</c:v>
                </c:pt>
                <c:pt idx="7">
                  <c:v>1.6</c:v>
                </c:pt>
                <c:pt idx="8">
                  <c:v>#N/A</c:v>
                </c:pt>
                <c:pt idx="9">
                  <c:v>0.49</c:v>
                </c:pt>
              </c:numCache>
            </c:numRef>
          </c:val>
          <c:extLst>
            <c:ext xmlns:c16="http://schemas.microsoft.com/office/drawing/2014/chart" uri="{C3380CC4-5D6E-409C-BE32-E72D297353CC}">
              <c16:uniqueId val="{00000005-0AEF-4F99-9984-4E07A66F293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1.03</c:v>
                </c:pt>
                <c:pt idx="2">
                  <c:v>#N/A</c:v>
                </c:pt>
                <c:pt idx="3">
                  <c:v>1.64</c:v>
                </c:pt>
                <c:pt idx="4">
                  <c:v>#N/A</c:v>
                </c:pt>
                <c:pt idx="5">
                  <c:v>1.86</c:v>
                </c:pt>
                <c:pt idx="6">
                  <c:v>#N/A</c:v>
                </c:pt>
                <c:pt idx="7">
                  <c:v>1.59</c:v>
                </c:pt>
                <c:pt idx="8">
                  <c:v>#N/A</c:v>
                </c:pt>
                <c:pt idx="9">
                  <c:v>1.1599999999999999</c:v>
                </c:pt>
              </c:numCache>
            </c:numRef>
          </c:val>
          <c:extLst>
            <c:ext xmlns:c16="http://schemas.microsoft.com/office/drawing/2014/chart" uri="{C3380CC4-5D6E-409C-BE32-E72D297353CC}">
              <c16:uniqueId val="{00000006-0AEF-4F99-9984-4E07A66F293B}"/>
            </c:ext>
          </c:extLst>
        </c:ser>
        <c:ser>
          <c:idx val="7"/>
          <c:order val="7"/>
          <c:tx>
            <c:strRef>
              <c:f>データシート!$A$34</c:f>
              <c:strCache>
                <c:ptCount val="1"/>
                <c:pt idx="0">
                  <c:v>電子地域通貨事業特別会計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0.76</c:v>
                </c:pt>
                <c:pt idx="8">
                  <c:v>#N/A</c:v>
                </c:pt>
                <c:pt idx="9">
                  <c:v>2.4</c:v>
                </c:pt>
              </c:numCache>
            </c:numRef>
          </c:val>
          <c:extLst>
            <c:ext xmlns:c16="http://schemas.microsoft.com/office/drawing/2014/chart" uri="{C3380CC4-5D6E-409C-BE32-E72D297353CC}">
              <c16:uniqueId val="{00000007-0AEF-4F99-9984-4E07A66F293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c:v>
                </c:pt>
                <c:pt idx="2">
                  <c:v>#N/A</c:v>
                </c:pt>
                <c:pt idx="3">
                  <c:v>4.8099999999999996</c:v>
                </c:pt>
                <c:pt idx="4">
                  <c:v>#N/A</c:v>
                </c:pt>
                <c:pt idx="5">
                  <c:v>5.92</c:v>
                </c:pt>
                <c:pt idx="6">
                  <c:v>#N/A</c:v>
                </c:pt>
                <c:pt idx="7">
                  <c:v>6.54</c:v>
                </c:pt>
                <c:pt idx="8">
                  <c:v>#N/A</c:v>
                </c:pt>
                <c:pt idx="9">
                  <c:v>5.65</c:v>
                </c:pt>
              </c:numCache>
            </c:numRef>
          </c:val>
          <c:extLst>
            <c:ext xmlns:c16="http://schemas.microsoft.com/office/drawing/2014/chart" uri="{C3380CC4-5D6E-409C-BE32-E72D297353CC}">
              <c16:uniqueId val="{00000008-0AEF-4F99-9984-4E07A66F293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11.47</c:v>
                </c:pt>
                <c:pt idx="2">
                  <c:v>#N/A</c:v>
                </c:pt>
                <c:pt idx="3">
                  <c:v>13.81</c:v>
                </c:pt>
                <c:pt idx="4">
                  <c:v>#N/A</c:v>
                </c:pt>
                <c:pt idx="5">
                  <c:v>14.99</c:v>
                </c:pt>
                <c:pt idx="6">
                  <c:v>#N/A</c:v>
                </c:pt>
                <c:pt idx="7">
                  <c:v>15.46</c:v>
                </c:pt>
                <c:pt idx="8">
                  <c:v>#N/A</c:v>
                </c:pt>
                <c:pt idx="9">
                  <c:v>16.12</c:v>
                </c:pt>
              </c:numCache>
            </c:numRef>
          </c:val>
          <c:extLst>
            <c:ext xmlns:c16="http://schemas.microsoft.com/office/drawing/2014/chart" uri="{C3380CC4-5D6E-409C-BE32-E72D297353CC}">
              <c16:uniqueId val="{00000009-0AEF-4F99-9984-4E07A66F293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438</c:v>
                </c:pt>
                <c:pt idx="5">
                  <c:v>419</c:v>
                </c:pt>
                <c:pt idx="8">
                  <c:v>411</c:v>
                </c:pt>
                <c:pt idx="11">
                  <c:v>409</c:v>
                </c:pt>
                <c:pt idx="14">
                  <c:v>400</c:v>
                </c:pt>
              </c:numCache>
            </c:numRef>
          </c:val>
          <c:extLst>
            <c:ext xmlns:c16="http://schemas.microsoft.com/office/drawing/2014/chart" uri="{C3380CC4-5D6E-409C-BE32-E72D297353CC}">
              <c16:uniqueId val="{00000000-5DAB-4F48-AF82-0DE78016EB9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DAB-4F48-AF82-0DE78016EB9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DAB-4F48-AF82-0DE78016EB9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94</c:v>
                </c:pt>
                <c:pt idx="3">
                  <c:v>47</c:v>
                </c:pt>
                <c:pt idx="6">
                  <c:v>45</c:v>
                </c:pt>
                <c:pt idx="9">
                  <c:v>45</c:v>
                </c:pt>
                <c:pt idx="12">
                  <c:v>44</c:v>
                </c:pt>
              </c:numCache>
            </c:numRef>
          </c:val>
          <c:extLst>
            <c:ext xmlns:c16="http://schemas.microsoft.com/office/drawing/2014/chart" uri="{C3380CC4-5D6E-409C-BE32-E72D297353CC}">
              <c16:uniqueId val="{00000003-5DAB-4F48-AF82-0DE78016EB9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83</c:v>
                </c:pt>
                <c:pt idx="3">
                  <c:v>93</c:v>
                </c:pt>
                <c:pt idx="6">
                  <c:v>78</c:v>
                </c:pt>
                <c:pt idx="9">
                  <c:v>80</c:v>
                </c:pt>
                <c:pt idx="12">
                  <c:v>62</c:v>
                </c:pt>
              </c:numCache>
            </c:numRef>
          </c:val>
          <c:extLst>
            <c:ext xmlns:c16="http://schemas.microsoft.com/office/drawing/2014/chart" uri="{C3380CC4-5D6E-409C-BE32-E72D297353CC}">
              <c16:uniqueId val="{00000004-5DAB-4F48-AF82-0DE78016EB9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DAB-4F48-AF82-0DE78016EB9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DAB-4F48-AF82-0DE78016EB9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599</c:v>
                </c:pt>
                <c:pt idx="3">
                  <c:v>618</c:v>
                </c:pt>
                <c:pt idx="6">
                  <c:v>647</c:v>
                </c:pt>
                <c:pt idx="9">
                  <c:v>662</c:v>
                </c:pt>
                <c:pt idx="12">
                  <c:v>691</c:v>
                </c:pt>
              </c:numCache>
            </c:numRef>
          </c:val>
          <c:extLst>
            <c:ext xmlns:c16="http://schemas.microsoft.com/office/drawing/2014/chart" uri="{C3380CC4-5D6E-409C-BE32-E72D297353CC}">
              <c16:uniqueId val="{00000007-5DAB-4F48-AF82-0DE78016EB9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338</c:v>
                </c:pt>
                <c:pt idx="2">
                  <c:v>#N/A</c:v>
                </c:pt>
                <c:pt idx="3">
                  <c:v>#N/A</c:v>
                </c:pt>
                <c:pt idx="4">
                  <c:v>339</c:v>
                </c:pt>
                <c:pt idx="5">
                  <c:v>#N/A</c:v>
                </c:pt>
                <c:pt idx="6">
                  <c:v>#N/A</c:v>
                </c:pt>
                <c:pt idx="7">
                  <c:v>359</c:v>
                </c:pt>
                <c:pt idx="8">
                  <c:v>#N/A</c:v>
                </c:pt>
                <c:pt idx="9">
                  <c:v>#N/A</c:v>
                </c:pt>
                <c:pt idx="10">
                  <c:v>378</c:v>
                </c:pt>
                <c:pt idx="11">
                  <c:v>#N/A</c:v>
                </c:pt>
                <c:pt idx="12">
                  <c:v>#N/A</c:v>
                </c:pt>
                <c:pt idx="13">
                  <c:v>397</c:v>
                </c:pt>
                <c:pt idx="14">
                  <c:v>#N/A</c:v>
                </c:pt>
              </c:numCache>
            </c:numRef>
          </c:val>
          <c:smooth val="0"/>
          <c:extLst>
            <c:ext xmlns:c16="http://schemas.microsoft.com/office/drawing/2014/chart" uri="{C3380CC4-5D6E-409C-BE32-E72D297353CC}">
              <c16:uniqueId val="{00000008-5DAB-4F48-AF82-0DE78016EB9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4762</c:v>
                </c:pt>
                <c:pt idx="5">
                  <c:v>5033</c:v>
                </c:pt>
                <c:pt idx="8">
                  <c:v>4967</c:v>
                </c:pt>
                <c:pt idx="11">
                  <c:v>4842</c:v>
                </c:pt>
                <c:pt idx="14">
                  <c:v>4734</c:v>
                </c:pt>
              </c:numCache>
            </c:numRef>
          </c:val>
          <c:extLst>
            <c:ext xmlns:c16="http://schemas.microsoft.com/office/drawing/2014/chart" uri="{C3380CC4-5D6E-409C-BE32-E72D297353CC}">
              <c16:uniqueId val="{00000000-20F2-4335-8C22-D681DD75126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99</c:v>
                </c:pt>
                <c:pt idx="5">
                  <c:v>80</c:v>
                </c:pt>
                <c:pt idx="8">
                  <c:v>64</c:v>
                </c:pt>
                <c:pt idx="11">
                  <c:v>52</c:v>
                </c:pt>
                <c:pt idx="14">
                  <c:v>44</c:v>
                </c:pt>
              </c:numCache>
            </c:numRef>
          </c:val>
          <c:extLst>
            <c:ext xmlns:c16="http://schemas.microsoft.com/office/drawing/2014/chart" uri="{C3380CC4-5D6E-409C-BE32-E72D297353CC}">
              <c16:uniqueId val="{00000001-20F2-4335-8C22-D681DD75126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5751</c:v>
                </c:pt>
                <c:pt idx="5">
                  <c:v>5676</c:v>
                </c:pt>
                <c:pt idx="8">
                  <c:v>5931</c:v>
                </c:pt>
                <c:pt idx="11">
                  <c:v>7263</c:v>
                </c:pt>
                <c:pt idx="14">
                  <c:v>8908</c:v>
                </c:pt>
              </c:numCache>
            </c:numRef>
          </c:val>
          <c:extLst>
            <c:ext xmlns:c16="http://schemas.microsoft.com/office/drawing/2014/chart" uri="{C3380CC4-5D6E-409C-BE32-E72D297353CC}">
              <c16:uniqueId val="{00000002-20F2-4335-8C22-D681DD75126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0F2-4335-8C22-D681DD75126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0F2-4335-8C22-D681DD75126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7</c:v>
                </c:pt>
                <c:pt idx="3">
                  <c:v>0</c:v>
                </c:pt>
                <c:pt idx="6">
                  <c:v>0</c:v>
                </c:pt>
                <c:pt idx="9">
                  <c:v>0</c:v>
                </c:pt>
                <c:pt idx="12">
                  <c:v>0</c:v>
                </c:pt>
              </c:numCache>
            </c:numRef>
          </c:val>
          <c:extLst>
            <c:ext xmlns:c16="http://schemas.microsoft.com/office/drawing/2014/chart" uri="{C3380CC4-5D6E-409C-BE32-E72D297353CC}">
              <c16:uniqueId val="{00000005-20F2-4335-8C22-D681DD75126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1204</c:v>
                </c:pt>
                <c:pt idx="3">
                  <c:v>1223</c:v>
                </c:pt>
                <c:pt idx="6">
                  <c:v>1233</c:v>
                </c:pt>
                <c:pt idx="9">
                  <c:v>1283</c:v>
                </c:pt>
                <c:pt idx="12">
                  <c:v>1324</c:v>
                </c:pt>
              </c:numCache>
            </c:numRef>
          </c:val>
          <c:extLst>
            <c:ext xmlns:c16="http://schemas.microsoft.com/office/drawing/2014/chart" uri="{C3380CC4-5D6E-409C-BE32-E72D297353CC}">
              <c16:uniqueId val="{00000006-20F2-4335-8C22-D681DD75126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303</c:v>
                </c:pt>
                <c:pt idx="3">
                  <c:v>263</c:v>
                </c:pt>
                <c:pt idx="6">
                  <c:v>221</c:v>
                </c:pt>
                <c:pt idx="9">
                  <c:v>180</c:v>
                </c:pt>
                <c:pt idx="12">
                  <c:v>268</c:v>
                </c:pt>
              </c:numCache>
            </c:numRef>
          </c:val>
          <c:extLst>
            <c:ext xmlns:c16="http://schemas.microsoft.com/office/drawing/2014/chart" uri="{C3380CC4-5D6E-409C-BE32-E72D297353CC}">
              <c16:uniqueId val="{00000007-20F2-4335-8C22-D681DD75126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638</c:v>
                </c:pt>
                <c:pt idx="3">
                  <c:v>628</c:v>
                </c:pt>
                <c:pt idx="6">
                  <c:v>581</c:v>
                </c:pt>
                <c:pt idx="9">
                  <c:v>518</c:v>
                </c:pt>
                <c:pt idx="12">
                  <c:v>434</c:v>
                </c:pt>
              </c:numCache>
            </c:numRef>
          </c:val>
          <c:extLst>
            <c:ext xmlns:c16="http://schemas.microsoft.com/office/drawing/2014/chart" uri="{C3380CC4-5D6E-409C-BE32-E72D297353CC}">
              <c16:uniqueId val="{00000008-20F2-4335-8C22-D681DD75126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0F2-4335-8C22-D681DD75126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5620</c:v>
                </c:pt>
                <c:pt idx="3">
                  <c:v>6041</c:v>
                </c:pt>
                <c:pt idx="6">
                  <c:v>5998</c:v>
                </c:pt>
                <c:pt idx="9">
                  <c:v>5788</c:v>
                </c:pt>
                <c:pt idx="12">
                  <c:v>5573</c:v>
                </c:pt>
              </c:numCache>
            </c:numRef>
          </c:val>
          <c:extLst>
            <c:ext xmlns:c16="http://schemas.microsoft.com/office/drawing/2014/chart" uri="{C3380CC4-5D6E-409C-BE32-E72D297353CC}">
              <c16:uniqueId val="{0000000A-20F2-4335-8C22-D681DD75126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0F2-4335-8C22-D681DD75126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1100</c:v>
                </c:pt>
                <c:pt idx="1">
                  <c:v>1100</c:v>
                </c:pt>
                <c:pt idx="2">
                  <c:v>1300</c:v>
                </c:pt>
              </c:numCache>
            </c:numRef>
          </c:val>
          <c:extLst>
            <c:ext xmlns:c16="http://schemas.microsoft.com/office/drawing/2014/chart" uri="{C3380CC4-5D6E-409C-BE32-E72D297353CC}">
              <c16:uniqueId val="{00000000-1E44-43FC-BD49-96EE112929B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548</c:v>
                </c:pt>
                <c:pt idx="1">
                  <c:v>548</c:v>
                </c:pt>
                <c:pt idx="2">
                  <c:v>567</c:v>
                </c:pt>
              </c:numCache>
            </c:numRef>
          </c:val>
          <c:extLst>
            <c:ext xmlns:c16="http://schemas.microsoft.com/office/drawing/2014/chart" uri="{C3380CC4-5D6E-409C-BE32-E72D297353CC}">
              <c16:uniqueId val="{00000001-1E44-43FC-BD49-96EE112929B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3699</c:v>
                </c:pt>
                <c:pt idx="1">
                  <c:v>5034</c:v>
                </c:pt>
                <c:pt idx="2">
                  <c:v>6807</c:v>
                </c:pt>
              </c:numCache>
            </c:numRef>
          </c:val>
          <c:extLst>
            <c:ext xmlns:c16="http://schemas.microsoft.com/office/drawing/2014/chart" uri="{C3380CC4-5D6E-409C-BE32-E72D297353CC}">
              <c16:uniqueId val="{00000002-1E44-43FC-BD49-96EE112929B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宮崎県川南町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14,930
14,569
90.13
17,220,977
16,798,102
384,658
4,825,235
5,573,486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２年度以前は、平成３０年度の普通交付税算定の折に税収を過大に報告したため、実際よりも大きい数値が出てしまっていたが、令和３年度分からはその影響がなくなり、以降、本来の数値に戻り横ばいで推移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68580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5762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158750</xdr:rowOff>
    </xdr:from>
    <xdr:to>
      <xdr:col>23</xdr:col>
      <xdr:colOff>133350</xdr:colOff>
      <xdr:row>38</xdr:row>
      <xdr:rowOff>35560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50240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21607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49530</xdr:rowOff>
    </xdr:from>
    <xdr:to>
      <xdr:col>23</xdr:col>
      <xdr:colOff>184150</xdr:colOff>
      <xdr:row>41</xdr:row>
      <xdr:rowOff>151130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158750</xdr:rowOff>
    </xdr:from>
    <xdr:to>
      <xdr:col>19</xdr:col>
      <xdr:colOff>133350</xdr:colOff>
      <xdr:row>37</xdr:row>
      <xdr:rowOff>158750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50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49530</xdr:rowOff>
    </xdr:from>
    <xdr:to>
      <xdr:col>19</xdr:col>
      <xdr:colOff>184150</xdr:colOff>
      <xdr:row>41</xdr:row>
      <xdr:rowOff>151130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135907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137160</xdr:rowOff>
    </xdr:from>
    <xdr:to>
      <xdr:col>15</xdr:col>
      <xdr:colOff>82550</xdr:colOff>
      <xdr:row>37</xdr:row>
      <xdr:rowOff>158750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30936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49530</xdr:rowOff>
    </xdr:from>
    <xdr:to>
      <xdr:col>15</xdr:col>
      <xdr:colOff>133350</xdr:colOff>
      <xdr:row>41</xdr:row>
      <xdr:rowOff>151130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135907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137160</xdr:rowOff>
    </xdr:from>
    <xdr:to>
      <xdr:col>11</xdr:col>
      <xdr:colOff>31750</xdr:colOff>
      <xdr:row>37</xdr:row>
      <xdr:rowOff>62230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63093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124460</xdr:rowOff>
    </xdr:from>
    <xdr:to>
      <xdr:col>11</xdr:col>
      <xdr:colOff>82550</xdr:colOff>
      <xdr:row>41</xdr:row>
      <xdr:rowOff>54610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39387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114317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156210</xdr:rowOff>
    </xdr:from>
    <xdr:to>
      <xdr:col>23</xdr:col>
      <xdr:colOff>184150</xdr:colOff>
      <xdr:row>38</xdr:row>
      <xdr:rowOff>86360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1287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107950</xdr:rowOff>
    </xdr:from>
    <xdr:to>
      <xdr:col>19</xdr:col>
      <xdr:colOff>184150</xdr:colOff>
      <xdr:row>38</xdr:row>
      <xdr:rowOff>38100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48277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107950</xdr:rowOff>
    </xdr:from>
    <xdr:to>
      <xdr:col>15</xdr:col>
      <xdr:colOff>133350</xdr:colOff>
      <xdr:row>38</xdr:row>
      <xdr:rowOff>38100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48277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86360</xdr:rowOff>
    </xdr:from>
    <xdr:to>
      <xdr:col>11</xdr:col>
      <xdr:colOff>82550</xdr:colOff>
      <xdr:row>37</xdr:row>
      <xdr:rowOff>16510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26687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02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11430</xdr:rowOff>
    </xdr:from>
    <xdr:to>
      <xdr:col>7</xdr:col>
      <xdr:colOff>31750</xdr:colOff>
      <xdr:row>37</xdr:row>
      <xdr:rowOff>113030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123207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学校建設計画（現在は白紙）や運動公園再整備計画などの大型事業が控えていることから、それに備えて地方債の据置期間なし及び償還期間短縮を計画的に行っているため、一時的に硬直化が進んでいる。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84244</xdr:rowOff>
    </xdr:from>
    <xdr:to>
      <xdr:col>23</xdr:col>
      <xdr:colOff>133350</xdr:colOff>
      <xdr:row>66</xdr:row>
      <xdr:rowOff>146896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99794"/>
          <a:ext cx="0" cy="12628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118973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146896</xdr:rowOff>
    </xdr:from>
    <xdr:to>
      <xdr:col>24</xdr:col>
      <xdr:colOff>12700</xdr:colOff>
      <xdr:row>66</xdr:row>
      <xdr:rowOff>146896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170621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4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84244</xdr:rowOff>
    </xdr:from>
    <xdr:to>
      <xdr:col>24</xdr:col>
      <xdr:colOff>12700</xdr:colOff>
      <xdr:row>59</xdr:row>
      <xdr:rowOff>84244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9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30904</xdr:rowOff>
    </xdr:from>
    <xdr:to>
      <xdr:col>23</xdr:col>
      <xdr:colOff>133350</xdr:colOff>
      <xdr:row>62</xdr:row>
      <xdr:rowOff>76623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489354"/>
          <a:ext cx="8382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150723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8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159173</xdr:rowOff>
    </xdr:from>
    <xdr:to>
      <xdr:col>19</xdr:col>
      <xdr:colOff>133350</xdr:colOff>
      <xdr:row>61</xdr:row>
      <xdr:rowOff>30904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103273"/>
          <a:ext cx="889000" cy="3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17780</xdr:rowOff>
    </xdr:from>
    <xdr:to>
      <xdr:col>19</xdr:col>
      <xdr:colOff>184150</xdr:colOff>
      <xdr:row>62</xdr:row>
      <xdr:rowOff>119380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104157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159173</xdr:rowOff>
    </xdr:from>
    <xdr:to>
      <xdr:col>15</xdr:col>
      <xdr:colOff>82550</xdr:colOff>
      <xdr:row>64</xdr:row>
      <xdr:rowOff>15240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103273"/>
          <a:ext cx="889000" cy="88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79163</xdr:rowOff>
    </xdr:from>
    <xdr:to>
      <xdr:col>15</xdr:col>
      <xdr:colOff>133350</xdr:colOff>
      <xdr:row>61</xdr:row>
      <xdr:rowOff>9313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165540</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25400</xdr:rowOff>
    </xdr:from>
    <xdr:to>
      <xdr:col>11</xdr:col>
      <xdr:colOff>31750</xdr:colOff>
      <xdr:row>64</xdr:row>
      <xdr:rowOff>15240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312400"/>
          <a:ext cx="889000" cy="67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130387</xdr:rowOff>
    </xdr:from>
    <xdr:to>
      <xdr:col>11</xdr:col>
      <xdr:colOff>82550</xdr:colOff>
      <xdr:row>63</xdr:row>
      <xdr:rowOff>60537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70714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122344</xdr:rowOff>
    </xdr:from>
    <xdr:to>
      <xdr:col>7</xdr:col>
      <xdr:colOff>31750</xdr:colOff>
      <xdr:row>63</xdr:row>
      <xdr:rowOff>52494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37271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42350</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5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151554</xdr:rowOff>
    </xdr:from>
    <xdr:to>
      <xdr:col>19</xdr:col>
      <xdr:colOff>184150</xdr:colOff>
      <xdr:row>61</xdr:row>
      <xdr:rowOff>81704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91881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207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108373</xdr:rowOff>
    </xdr:from>
    <xdr:to>
      <xdr:col>15</xdr:col>
      <xdr:colOff>133350</xdr:colOff>
      <xdr:row>59</xdr:row>
      <xdr:rowOff>38523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05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48700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82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135890</xdr:rowOff>
    </xdr:from>
    <xdr:to>
      <xdr:col>11</xdr:col>
      <xdr:colOff>82550</xdr:colOff>
      <xdr:row>64</xdr:row>
      <xdr:rowOff>66040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50817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[383,668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物件費について、ふるさと納税における寄附額が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近年好調な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ことから、それに比例し経費相当分も増加し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また、人件費について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増加傾向にあり、今後も物価高の影響によるベースアップも図られていくと考えられるので、定員管理・給与の適正化により、人件費の圧縮を図り、経常経費の削減に努めていく。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162035</xdr:rowOff>
    </xdr:from>
    <xdr:to>
      <xdr:col>23</xdr:col>
      <xdr:colOff>133350</xdr:colOff>
      <xdr:row>89</xdr:row>
      <xdr:rowOff>1822</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78035"/>
          <a:ext cx="0" cy="13828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145349</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1822</xdr:rowOff>
    </xdr:from>
    <xdr:to>
      <xdr:col>24</xdr:col>
      <xdr:colOff>12700</xdr:colOff>
      <xdr:row>89</xdr:row>
      <xdr:rowOff>1822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2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76962</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2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162035</xdr:rowOff>
    </xdr:from>
    <xdr:to>
      <xdr:col>24</xdr:col>
      <xdr:colOff>12700</xdr:colOff>
      <xdr:row>80</xdr:row>
      <xdr:rowOff>162035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7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3639</xdr:rowOff>
    </xdr:from>
    <xdr:to>
      <xdr:col>23</xdr:col>
      <xdr:colOff>133350</xdr:colOff>
      <xdr:row>88</xdr:row>
      <xdr:rowOff>22127</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748339"/>
          <a:ext cx="838200" cy="36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169561</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2284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153034</xdr:rowOff>
    </xdr:from>
    <xdr:to>
      <xdr:col>23</xdr:col>
      <xdr:colOff>184150</xdr:colOff>
      <xdr:row>84</xdr:row>
      <xdr:rowOff>83184</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383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79324</xdr:rowOff>
    </xdr:from>
    <xdr:to>
      <xdr:col>19</xdr:col>
      <xdr:colOff>133350</xdr:colOff>
      <xdr:row>86</xdr:row>
      <xdr:rowOff>3639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138224"/>
          <a:ext cx="889000" cy="61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53468</xdr:rowOff>
    </xdr:from>
    <xdr:to>
      <xdr:col>19</xdr:col>
      <xdr:colOff>184150</xdr:colOff>
      <xdr:row>83</xdr:row>
      <xdr:rowOff>155068</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28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165245</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052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52890</xdr:rowOff>
    </xdr:from>
    <xdr:to>
      <xdr:col>15</xdr:col>
      <xdr:colOff>82550</xdr:colOff>
      <xdr:row>82</xdr:row>
      <xdr:rowOff>79324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3940340"/>
          <a:ext cx="889000" cy="19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110782</xdr:rowOff>
    </xdr:from>
    <xdr:to>
      <xdr:col>15</xdr:col>
      <xdr:colOff>133350</xdr:colOff>
      <xdr:row>83</xdr:row>
      <xdr:rowOff>40932</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6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25709</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25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125093</xdr:rowOff>
    </xdr:from>
    <xdr:to>
      <xdr:col>11</xdr:col>
      <xdr:colOff>31750</xdr:colOff>
      <xdr:row>81</xdr:row>
      <xdr:rowOff>52890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841093"/>
          <a:ext cx="889000" cy="9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170035</xdr:rowOff>
    </xdr:from>
    <xdr:to>
      <xdr:col>11</xdr:col>
      <xdr:colOff>82550</xdr:colOff>
      <xdr:row>82</xdr:row>
      <xdr:rowOff>100185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5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84962</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14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76881</xdr:rowOff>
    </xdr:from>
    <xdr:to>
      <xdr:col>7</xdr:col>
      <xdr:colOff>31750</xdr:colOff>
      <xdr:row>82</xdr:row>
      <xdr:rowOff>7031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6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163258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05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142777</xdr:rowOff>
    </xdr:from>
    <xdr:to>
      <xdr:col>23</xdr:col>
      <xdr:colOff>184150</xdr:colOff>
      <xdr:row>88</xdr:row>
      <xdr:rowOff>72927</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505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114854</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503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124289</xdr:rowOff>
    </xdr:from>
    <xdr:to>
      <xdr:col>19</xdr:col>
      <xdr:colOff>184150</xdr:colOff>
      <xdr:row>86</xdr:row>
      <xdr:rowOff>54439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69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39216</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783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28524</xdr:rowOff>
    </xdr:from>
    <xdr:to>
      <xdr:col>15</xdr:col>
      <xdr:colOff>133350</xdr:colOff>
      <xdr:row>82</xdr:row>
      <xdr:rowOff>130124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08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140301</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85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2090</xdr:rowOff>
    </xdr:from>
    <xdr:to>
      <xdr:col>11</xdr:col>
      <xdr:colOff>82550</xdr:colOff>
      <xdr:row>81</xdr:row>
      <xdr:rowOff>103690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8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113867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65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74293</xdr:rowOff>
    </xdr:from>
    <xdr:to>
      <xdr:col>7</xdr:col>
      <xdr:colOff>31750</xdr:colOff>
      <xdr:row>81</xdr:row>
      <xdr:rowOff>4443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79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14620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55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類似団体との比較では、やや低い状態を保っているが、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給与水準が低いことは、職員採用試験において受験者が少ないことの一因と思われる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ことから、改善が必要と思われる。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89</xdr:row>
      <xdr:rowOff>93980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400175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130811</xdr:rowOff>
    </xdr:from>
    <xdr:to>
      <xdr:col>81</xdr:col>
      <xdr:colOff>44450</xdr:colOff>
      <xdr:row>84</xdr:row>
      <xdr:rowOff>130811</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5326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49547</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62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77470</xdr:rowOff>
    </xdr:from>
    <xdr:to>
      <xdr:col>81</xdr:col>
      <xdr:colOff>95250</xdr:colOff>
      <xdr:row>86</xdr:row>
      <xdr:rowOff>7620</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58420</xdr:rowOff>
    </xdr:from>
    <xdr:to>
      <xdr:col>77</xdr:col>
      <xdr:colOff>44450</xdr:colOff>
      <xdr:row>84</xdr:row>
      <xdr:rowOff>130811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446022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58420</xdr:rowOff>
    </xdr:from>
    <xdr:to>
      <xdr:col>72</xdr:col>
      <xdr:colOff>203200</xdr:colOff>
      <xdr:row>84</xdr:row>
      <xdr:rowOff>58420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4401800" y="1446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5080</xdr:rowOff>
    </xdr:from>
    <xdr:to>
      <xdr:col>73</xdr:col>
      <xdr:colOff>44450</xdr:colOff>
      <xdr:row>85</xdr:row>
      <xdr:rowOff>106680</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91457</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6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58420</xdr:rowOff>
    </xdr:from>
    <xdr:to>
      <xdr:col>68</xdr:col>
      <xdr:colOff>152400</xdr:colOff>
      <xdr:row>84</xdr:row>
      <xdr:rowOff>154939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512800" y="14460220"/>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77470</xdr:rowOff>
    </xdr:from>
    <xdr:to>
      <xdr:col>68</xdr:col>
      <xdr:colOff>203200</xdr:colOff>
      <xdr:row>86</xdr:row>
      <xdr:rowOff>7620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163847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115588</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80011</xdr:rowOff>
    </xdr:from>
    <xdr:to>
      <xdr:col>81</xdr:col>
      <xdr:colOff>95250</xdr:colOff>
      <xdr:row>85</xdr:row>
      <xdr:rowOff>10161</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96538</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326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80011</xdr:rowOff>
    </xdr:from>
    <xdr:to>
      <xdr:col>77</xdr:col>
      <xdr:colOff>95250</xdr:colOff>
      <xdr:row>85</xdr:row>
      <xdr:rowOff>10161</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20338</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250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7620</xdr:rowOff>
    </xdr:from>
    <xdr:to>
      <xdr:col>73</xdr:col>
      <xdr:colOff>44450</xdr:colOff>
      <xdr:row>84</xdr:row>
      <xdr:rowOff>109220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119397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7620</xdr:rowOff>
    </xdr:from>
    <xdr:to>
      <xdr:col>68</xdr:col>
      <xdr:colOff>203200</xdr:colOff>
      <xdr:row>84</xdr:row>
      <xdr:rowOff>109220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119397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104139</xdr:rowOff>
    </xdr:from>
    <xdr:to>
      <xdr:col>64</xdr:col>
      <xdr:colOff>152400</xdr:colOff>
      <xdr:row>85</xdr:row>
      <xdr:rowOff>34289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44466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全国平均、県平均よりも数値は高い状況であるが、団塊ジュニア世代の退職に備えた採用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（増員）</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計画している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近い将来、</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類似団体平均値に近づくと思われる。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85634</xdr:rowOff>
    </xdr:from>
    <xdr:to>
      <xdr:col>81</xdr:col>
      <xdr:colOff>44450</xdr:colOff>
      <xdr:row>67</xdr:row>
      <xdr:rowOff>109310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7018000" y="10029734"/>
          <a:ext cx="0" cy="1566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81387</xdr:rowOff>
    </xdr:from>
    <xdr:ext cx="762000" cy="259045"/>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7106900" y="1156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109310</xdr:rowOff>
    </xdr:from>
    <xdr:to>
      <xdr:col>81</xdr:col>
      <xdr:colOff>133350</xdr:colOff>
      <xdr:row>67</xdr:row>
      <xdr:rowOff>109310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159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561</xdr:rowOff>
    </xdr:from>
    <xdr:ext cx="762000" cy="259045"/>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7106900" y="9773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85634</xdr:rowOff>
    </xdr:from>
    <xdr:to>
      <xdr:col>81</xdr:col>
      <xdr:colOff>133350</xdr:colOff>
      <xdr:row>58</xdr:row>
      <xdr:rowOff>85634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002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48623</xdr:rowOff>
    </xdr:from>
    <xdr:to>
      <xdr:col>81</xdr:col>
      <xdr:colOff>44450</xdr:colOff>
      <xdr:row>59</xdr:row>
      <xdr:rowOff>102053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179800" y="10164173"/>
          <a:ext cx="838200" cy="5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152689</xdr:rowOff>
    </xdr:from>
    <xdr:ext cx="762000" cy="259045"/>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7106900" y="10611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9162</xdr:rowOff>
    </xdr:from>
    <xdr:to>
      <xdr:col>81</xdr:col>
      <xdr:colOff>95250</xdr:colOff>
      <xdr:row>62</xdr:row>
      <xdr:rowOff>110762</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967200" y="1063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144235</xdr:rowOff>
    </xdr:from>
    <xdr:to>
      <xdr:col>77</xdr:col>
      <xdr:colOff>44450</xdr:colOff>
      <xdr:row>59</xdr:row>
      <xdr:rowOff>48623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290800" y="10088335"/>
          <a:ext cx="8890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108222</xdr:rowOff>
    </xdr:from>
    <xdr:to>
      <xdr:col>77</xdr:col>
      <xdr:colOff>95250</xdr:colOff>
      <xdr:row>62</xdr:row>
      <xdr:rowOff>38372</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129000" y="1056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23149</xdr:rowOff>
    </xdr:from>
    <xdr:ext cx="7366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798800" y="10653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123553</xdr:rowOff>
    </xdr:from>
    <xdr:to>
      <xdr:col>72</xdr:col>
      <xdr:colOff>203200</xdr:colOff>
      <xdr:row>58</xdr:row>
      <xdr:rowOff>144235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401800" y="10067653"/>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65133</xdr:rowOff>
    </xdr:from>
    <xdr:to>
      <xdr:col>73</xdr:col>
      <xdr:colOff>44450</xdr:colOff>
      <xdr:row>61</xdr:row>
      <xdr:rowOff>166733</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5240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151510</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909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123553</xdr:rowOff>
    </xdr:from>
    <xdr:to>
      <xdr:col>68</xdr:col>
      <xdr:colOff>152400</xdr:colOff>
      <xdr:row>58</xdr:row>
      <xdr:rowOff>152853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3512800" y="10067653"/>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157299</xdr:rowOff>
    </xdr:from>
    <xdr:to>
      <xdr:col>68</xdr:col>
      <xdr:colOff>203200</xdr:colOff>
      <xdr:row>61</xdr:row>
      <xdr:rowOff>87449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72226</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020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152128</xdr:rowOff>
    </xdr:from>
    <xdr:to>
      <xdr:col>64</xdr:col>
      <xdr:colOff>152400</xdr:colOff>
      <xdr:row>61</xdr:row>
      <xdr:rowOff>82278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3462000" y="1043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67055</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131800" y="1052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51253</xdr:rowOff>
    </xdr:from>
    <xdr:to>
      <xdr:col>81</xdr:col>
      <xdr:colOff>95250</xdr:colOff>
      <xdr:row>59</xdr:row>
      <xdr:rowOff>152853</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967200" y="1016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67780</xdr:rowOff>
    </xdr:from>
    <xdr:ext cx="762000" cy="259045"/>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7106900" y="1001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169273</xdr:rowOff>
    </xdr:from>
    <xdr:to>
      <xdr:col>77</xdr:col>
      <xdr:colOff>95250</xdr:colOff>
      <xdr:row>59</xdr:row>
      <xdr:rowOff>99423</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129000" y="1011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109600</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9882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93435</xdr:rowOff>
    </xdr:from>
    <xdr:to>
      <xdr:col>73</xdr:col>
      <xdr:colOff>44450</xdr:colOff>
      <xdr:row>59</xdr:row>
      <xdr:rowOff>23585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240000" y="1003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33762</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9806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72753</xdr:rowOff>
    </xdr:from>
    <xdr:to>
      <xdr:col>68</xdr:col>
      <xdr:colOff>203200</xdr:colOff>
      <xdr:row>59</xdr:row>
      <xdr:rowOff>2903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4351000" y="1001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13080</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978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102053</xdr:rowOff>
    </xdr:from>
    <xdr:to>
      <xdr:col>64</xdr:col>
      <xdr:colOff>152400</xdr:colOff>
      <xdr:row>59</xdr:row>
      <xdr:rowOff>32203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462000" y="1004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42380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9815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大型の建設事業を見込んでいたことから、起債について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計画的に、据置期間なし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償還期間の短縮を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行って地方債残高の圧縮を行ってきた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ため、一時的に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の傾向にあるが、令和７年度ごろをピークに改善していく見込みである。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37193</xdr:rowOff>
    </xdr:from>
    <xdr:to>
      <xdr:col>81</xdr:col>
      <xdr:colOff>44450</xdr:colOff>
      <xdr:row>45</xdr:row>
      <xdr:rowOff>166007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9393"/>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138084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85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166007</xdr:rowOff>
    </xdr:from>
    <xdr:to>
      <xdr:col>81</xdr:col>
      <xdr:colOff>133350</xdr:colOff>
      <xdr:row>45</xdr:row>
      <xdr:rowOff>166007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8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123570</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37193</xdr:rowOff>
    </xdr:from>
    <xdr:to>
      <xdr:col>81</xdr:col>
      <xdr:colOff>133350</xdr:colOff>
      <xdr:row>36</xdr:row>
      <xdr:rowOff>37193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162378</xdr:rowOff>
    </xdr:from>
    <xdr:to>
      <xdr:col>81</xdr:col>
      <xdr:colOff>44450</xdr:colOff>
      <xdr:row>42</xdr:row>
      <xdr:rowOff>42635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191828"/>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93435</xdr:rowOff>
    </xdr:from>
    <xdr:to>
      <xdr:col>77</xdr:col>
      <xdr:colOff>44450</xdr:colOff>
      <xdr:row>41</xdr:row>
      <xdr:rowOff>162378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12288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94343</xdr:rowOff>
    </xdr:from>
    <xdr:to>
      <xdr:col>77</xdr:col>
      <xdr:colOff>95250</xdr:colOff>
      <xdr:row>42</xdr:row>
      <xdr:rowOff>24493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34670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9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93435</xdr:rowOff>
    </xdr:from>
    <xdr:to>
      <xdr:col>72</xdr:col>
      <xdr:colOff>203200</xdr:colOff>
      <xdr:row>41</xdr:row>
      <xdr:rowOff>93435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77107</xdr:rowOff>
    </xdr:from>
    <xdr:to>
      <xdr:col>73</xdr:col>
      <xdr:colOff>44450</xdr:colOff>
      <xdr:row>42</xdr:row>
      <xdr:rowOff>7257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163484</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24493</xdr:rowOff>
    </xdr:from>
    <xdr:to>
      <xdr:col>68</xdr:col>
      <xdr:colOff>152400</xdr:colOff>
      <xdr:row>41</xdr:row>
      <xdr:rowOff>93435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05394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26307</xdr:rowOff>
    </xdr:from>
    <xdr:to>
      <xdr:col>68</xdr:col>
      <xdr:colOff>203200</xdr:colOff>
      <xdr:row>42</xdr:row>
      <xdr:rowOff>127907</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112684</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60778</xdr:rowOff>
    </xdr:from>
    <xdr:to>
      <xdr:col>64</xdr:col>
      <xdr:colOff>152400</xdr:colOff>
      <xdr:row>42</xdr:row>
      <xdr:rowOff>162378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147155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163285</xdr:rowOff>
    </xdr:from>
    <xdr:to>
      <xdr:col>81</xdr:col>
      <xdr:colOff>95250</xdr:colOff>
      <xdr:row>42</xdr:row>
      <xdr:rowOff>93435</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135362</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1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111578</xdr:rowOff>
    </xdr:from>
    <xdr:to>
      <xdr:col>77</xdr:col>
      <xdr:colOff>95250</xdr:colOff>
      <xdr:row>42</xdr:row>
      <xdr:rowOff>41728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26505</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42635</xdr:rowOff>
    </xdr:from>
    <xdr:to>
      <xdr:col>73</xdr:col>
      <xdr:colOff>44450</xdr:colOff>
      <xdr:row>41</xdr:row>
      <xdr:rowOff>144235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154412</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42635</xdr:rowOff>
    </xdr:from>
    <xdr:to>
      <xdr:col>68</xdr:col>
      <xdr:colOff>203200</xdr:colOff>
      <xdr:row>41</xdr:row>
      <xdr:rowOff>144235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154412</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85470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今のところ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将来負担比率は数値なしであるが、今後は公共施設の老朽化によ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る廃止・統合、更新・</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のための起債及び基金の取り崩しが見込まれることから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、数値が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生じる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と思われる。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しかしながら、将来に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過大な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負担を残さないように計画的な資金運用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・確保</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88265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6609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60342</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40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88265</xdr:rowOff>
    </xdr:from>
    <xdr:to>
      <xdr:col>81</xdr:col>
      <xdr:colOff>133350</xdr:colOff>
      <xdr:row>23</xdr:row>
      <xdr:rowOff>88265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40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124672</xdr:rowOff>
    </xdr:from>
    <xdr:to>
      <xdr:col>68</xdr:col>
      <xdr:colOff>203200</xdr:colOff>
      <xdr:row>15</xdr:row>
      <xdr:rowOff>54822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64999</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29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150283</xdr:rowOff>
    </xdr:from>
    <xdr:to>
      <xdr:col>64</xdr:col>
      <xdr:colOff>152400</xdr:colOff>
      <xdr:row>16</xdr:row>
      <xdr:rowOff>80433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90610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49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宮崎県川南町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14,930
14,569
90.13
17,220,977
16,798,102
384,658
4,825,235
5,573,486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については、前年度と比較して緩やかに上昇している。物価高騰に対応したベースアップ等により、数値の上昇が見込まれ、特にベースアップ幅の大きい１，２級の給与表を採用する会計年度任用職員数が総職員数の４割を超えるため、数値の上昇は避けられないと思うが、計画的な採用と人員管理により上昇幅を抑制していき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40</xdr:row>
      <xdr:rowOff>149860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85090</xdr:rowOff>
    </xdr:from>
    <xdr:to>
      <xdr:col>24</xdr:col>
      <xdr:colOff>25400</xdr:colOff>
      <xdr:row>37</xdr:row>
      <xdr:rowOff>123190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287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54610</xdr:rowOff>
    </xdr:from>
    <xdr:to>
      <xdr:col>19</xdr:col>
      <xdr:colOff>187325</xdr:colOff>
      <xdr:row>37</xdr:row>
      <xdr:rowOff>85090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98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54610</xdr:rowOff>
    </xdr:from>
    <xdr:to>
      <xdr:col>15</xdr:col>
      <xdr:colOff>98425</xdr:colOff>
      <xdr:row>38</xdr:row>
      <xdr:rowOff>81280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982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xdr:rowOff>
    </xdr:from>
    <xdr:to>
      <xdr:col>15</xdr:col>
      <xdr:colOff>149225</xdr:colOff>
      <xdr:row>36</xdr:row>
      <xdr:rowOff>109220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54610</xdr:rowOff>
    </xdr:from>
    <xdr:to>
      <xdr:col>11</xdr:col>
      <xdr:colOff>9525</xdr:colOff>
      <xdr:row>38</xdr:row>
      <xdr:rowOff>81280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982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44467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34290</xdr:rowOff>
    </xdr:from>
    <xdr:to>
      <xdr:col>20</xdr:col>
      <xdr:colOff>38100</xdr:colOff>
      <xdr:row>37</xdr:row>
      <xdr:rowOff>135890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120667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3810</xdr:rowOff>
    </xdr:from>
    <xdr:to>
      <xdr:col>15</xdr:col>
      <xdr:colOff>149225</xdr:colOff>
      <xdr:row>37</xdr:row>
      <xdr:rowOff>105410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30480</xdr:rowOff>
    </xdr:from>
    <xdr:to>
      <xdr:col>11</xdr:col>
      <xdr:colOff>60325</xdr:colOff>
      <xdr:row>38</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116857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90187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物件費については、ふるさと納税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関連経費や一時的な委託料などの臨時的な経費は増加しているものの、経常的な経費の予算削減に取り組んでいることから、その効果が表れ、全国平均や県平均よりも低い割合で推移している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6350</xdr:rowOff>
    </xdr:from>
    <xdr:to>
      <xdr:col>82</xdr:col>
      <xdr:colOff>107950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52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92727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6350</xdr:rowOff>
    </xdr:from>
    <xdr:to>
      <xdr:col>82</xdr:col>
      <xdr:colOff>196850</xdr:colOff>
      <xdr:row>13</xdr:row>
      <xdr:rowOff>6350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69850</xdr:rowOff>
    </xdr:from>
    <xdr:to>
      <xdr:col>82</xdr:col>
      <xdr:colOff>107950</xdr:colOff>
      <xdr:row>15</xdr:row>
      <xdr:rowOff>120650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641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133350</xdr:rowOff>
    </xdr:from>
    <xdr:to>
      <xdr:col>78</xdr:col>
      <xdr:colOff>69850</xdr:colOff>
      <xdr:row>15</xdr:row>
      <xdr:rowOff>120650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36220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127000</xdr:rowOff>
    </xdr:from>
    <xdr:to>
      <xdr:col>78</xdr:col>
      <xdr:colOff>120650</xdr:colOff>
      <xdr:row>17</xdr:row>
      <xdr:rowOff>57150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41927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5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133350</xdr:rowOff>
    </xdr:from>
    <xdr:to>
      <xdr:col>73</xdr:col>
      <xdr:colOff>180975</xdr:colOff>
      <xdr:row>14</xdr:row>
      <xdr:rowOff>165100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3622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146050</xdr:rowOff>
    </xdr:from>
    <xdr:to>
      <xdr:col>74</xdr:col>
      <xdr:colOff>31750</xdr:colOff>
      <xdr:row>16</xdr:row>
      <xdr:rowOff>76200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60977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139700</xdr:rowOff>
    </xdr:from>
    <xdr:to>
      <xdr:col>69</xdr:col>
      <xdr:colOff>92075</xdr:colOff>
      <xdr:row>14</xdr:row>
      <xdr:rowOff>165100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540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25400</xdr:rowOff>
    </xdr:from>
    <xdr:to>
      <xdr:col>69</xdr:col>
      <xdr:colOff>142875</xdr:colOff>
      <xdr:row>16</xdr:row>
      <xdr:rowOff>127000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69850</xdr:rowOff>
    </xdr:from>
    <xdr:to>
      <xdr:col>65</xdr:col>
      <xdr:colOff>53975</xdr:colOff>
      <xdr:row>18</xdr:row>
      <xdr:rowOff>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156227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35577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69850</xdr:rowOff>
    </xdr:from>
    <xdr:to>
      <xdr:col>78</xdr:col>
      <xdr:colOff>120650</xdr:colOff>
      <xdr:row>16</xdr:row>
      <xdr:rowOff>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10177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1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82550</xdr:rowOff>
    </xdr:from>
    <xdr:to>
      <xdr:col>74</xdr:col>
      <xdr:colOff>31750</xdr:colOff>
      <xdr:row>14</xdr:row>
      <xdr:rowOff>12700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31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22877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114300</xdr:rowOff>
    </xdr:from>
    <xdr:to>
      <xdr:col>69</xdr:col>
      <xdr:colOff>142875</xdr:colOff>
      <xdr:row>15</xdr:row>
      <xdr:rowOff>44450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54627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88900</xdr:rowOff>
    </xdr:from>
    <xdr:to>
      <xdr:col>65</xdr:col>
      <xdr:colOff>53975</xdr:colOff>
      <xdr:row>15</xdr:row>
      <xdr:rowOff>19050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29227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障害者（児）関連の給付費や老人ホーム措置費が増えているほか、町費による高校生以下の医療費無償化などが大きく影響し、類似団体内でも額や割合が高くなっている。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59</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137177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252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165100</xdr:rowOff>
    </xdr:from>
    <xdr:to>
      <xdr:col>24</xdr:col>
      <xdr:colOff>114300</xdr:colOff>
      <xdr:row>59</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28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146050</xdr:rowOff>
    </xdr:from>
    <xdr:to>
      <xdr:col>24</xdr:col>
      <xdr:colOff>25400</xdr:colOff>
      <xdr:row>59</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0901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73677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03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57150</xdr:rowOff>
    </xdr:from>
    <xdr:to>
      <xdr:col>24</xdr:col>
      <xdr:colOff>76200</xdr:colOff>
      <xdr:row>56</xdr:row>
      <xdr:rowOff>158750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146050</xdr:rowOff>
    </xdr:from>
    <xdr:to>
      <xdr:col>19</xdr:col>
      <xdr:colOff>187325</xdr:colOff>
      <xdr:row>60</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0901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12700</xdr:rowOff>
    </xdr:from>
    <xdr:to>
      <xdr:col>15</xdr:col>
      <xdr:colOff>98425</xdr:colOff>
      <xdr:row>61</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2997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69850</xdr:rowOff>
    </xdr:from>
    <xdr:to>
      <xdr:col>11</xdr:col>
      <xdr:colOff>9525</xdr:colOff>
      <xdr:row>61</xdr:row>
      <xdr:rowOff>88900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3568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114300</xdr:rowOff>
    </xdr:from>
    <xdr:to>
      <xdr:col>24</xdr:col>
      <xdr:colOff>76200</xdr:colOff>
      <xdr:row>60</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22877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13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95250</xdr:rowOff>
    </xdr:from>
    <xdr:to>
      <xdr:col>20</xdr:col>
      <xdr:colOff>38100</xdr:colOff>
      <xdr:row>59</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10177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12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133350</xdr:rowOff>
    </xdr:from>
    <xdr:to>
      <xdr:col>15</xdr:col>
      <xdr:colOff>149225</xdr:colOff>
      <xdr:row>60</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38100</xdr:rowOff>
    </xdr:from>
    <xdr:to>
      <xdr:col>11</xdr:col>
      <xdr:colOff>60325</xdr:colOff>
      <xdr:row>61</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4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124477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58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19050</xdr:rowOff>
    </xdr:from>
    <xdr:to>
      <xdr:col>6</xdr:col>
      <xdr:colOff>171450</xdr:colOff>
      <xdr:row>60</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105427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の割合が増加しているのは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繰出金が一因である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他の経費の改善が図られる一方で、経費として固定化しているため、割合の悪化につながっている。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143328</xdr:rowOff>
    </xdr:from>
    <xdr:to>
      <xdr:col>82</xdr:col>
      <xdr:colOff>107950</xdr:colOff>
      <xdr:row>61</xdr:row>
      <xdr:rowOff>53522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587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25599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53522</xdr:rowOff>
    </xdr:from>
    <xdr:to>
      <xdr:col>82</xdr:col>
      <xdr:colOff>196850</xdr:colOff>
      <xdr:row>61</xdr:row>
      <xdr:rowOff>53522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58255</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143328</xdr:rowOff>
    </xdr:from>
    <xdr:to>
      <xdr:col>82</xdr:col>
      <xdr:colOff>196850</xdr:colOff>
      <xdr:row>52</xdr:row>
      <xdr:rowOff>143328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118835</xdr:rowOff>
    </xdr:from>
    <xdr:to>
      <xdr:col>82</xdr:col>
      <xdr:colOff>107950</xdr:colOff>
      <xdr:row>58</xdr:row>
      <xdr:rowOff>94343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91485"/>
          <a:ext cx="8382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11084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166007</xdr:rowOff>
    </xdr:from>
    <xdr:to>
      <xdr:col>82</xdr:col>
      <xdr:colOff>158750</xdr:colOff>
      <xdr:row>56</xdr:row>
      <xdr:rowOff>96157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57</xdr:row>
      <xdr:rowOff>118835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282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59</xdr:row>
      <xdr:rowOff>4535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28200"/>
          <a:ext cx="8890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117022</xdr:rowOff>
    </xdr:from>
    <xdr:to>
      <xdr:col>74</xdr:col>
      <xdr:colOff>31750</xdr:colOff>
      <xdr:row>56</xdr:row>
      <xdr:rowOff>47172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57349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4535</xdr:rowOff>
    </xdr:from>
    <xdr:to>
      <xdr:col>69</xdr:col>
      <xdr:colOff>92075</xdr:colOff>
      <xdr:row>59</xdr:row>
      <xdr:rowOff>4535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77185"/>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92528</xdr:rowOff>
    </xdr:from>
    <xdr:to>
      <xdr:col>69</xdr:col>
      <xdr:colOff>142875</xdr:colOff>
      <xdr:row>57</xdr:row>
      <xdr:rowOff>22678</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32855</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141515</xdr:rowOff>
    </xdr:from>
    <xdr:to>
      <xdr:col>65</xdr:col>
      <xdr:colOff>53975</xdr:colOff>
      <xdr:row>57</xdr:row>
      <xdr:rowOff>71665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56442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43543</xdr:rowOff>
    </xdr:from>
    <xdr:to>
      <xdr:col>82</xdr:col>
      <xdr:colOff>158750</xdr:colOff>
      <xdr:row>58</xdr:row>
      <xdr:rowOff>145143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15620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68035</xdr:rowOff>
    </xdr:from>
    <xdr:to>
      <xdr:col>78</xdr:col>
      <xdr:colOff>120650</xdr:colOff>
      <xdr:row>57</xdr:row>
      <xdr:rowOff>169635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154412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125185</xdr:rowOff>
    </xdr:from>
    <xdr:to>
      <xdr:col>69</xdr:col>
      <xdr:colOff>142875</xdr:colOff>
      <xdr:row>59</xdr:row>
      <xdr:rowOff>55335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40112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125185</xdr:rowOff>
    </xdr:from>
    <xdr:to>
      <xdr:col>65</xdr:col>
      <xdr:colOff>53975</xdr:colOff>
      <xdr:row>57</xdr:row>
      <xdr:rowOff>55335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65512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経常化した事業の見直し・統合・廃止を行うなどして、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ふるさと納税を財源とした新規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かつ臨時的な事業へ移行させているため、類似団体の中では、割合の低い状態で推移している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146050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760357"/>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118127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146050</xdr:rowOff>
    </xdr:from>
    <xdr:to>
      <xdr:col>82</xdr:col>
      <xdr:colOff>196850</xdr:colOff>
      <xdr:row>41</xdr:row>
      <xdr:rowOff>146050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99786</xdr:rowOff>
    </xdr:from>
    <xdr:to>
      <xdr:col>82</xdr:col>
      <xdr:colOff>107950</xdr:colOff>
      <xdr:row>36</xdr:row>
      <xdr:rowOff>121557</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2719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132642</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476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160565</xdr:rowOff>
    </xdr:from>
    <xdr:to>
      <xdr:col>82</xdr:col>
      <xdr:colOff>158750</xdr:colOff>
      <xdr:row>38</xdr:row>
      <xdr:rowOff>90715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162378</xdr:rowOff>
    </xdr:from>
    <xdr:to>
      <xdr:col>78</xdr:col>
      <xdr:colOff>69850</xdr:colOff>
      <xdr:row>36</xdr:row>
      <xdr:rowOff>99786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163128"/>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106136</xdr:rowOff>
    </xdr:from>
    <xdr:to>
      <xdr:col>78</xdr:col>
      <xdr:colOff>120650</xdr:colOff>
      <xdr:row>38</xdr:row>
      <xdr:rowOff>36286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21062</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536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162378</xdr:rowOff>
    </xdr:from>
    <xdr:to>
      <xdr:col>73</xdr:col>
      <xdr:colOff>180975</xdr:colOff>
      <xdr:row>37</xdr:row>
      <xdr:rowOff>91622</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163128"/>
          <a:ext cx="889000" cy="27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40822</xdr:rowOff>
    </xdr:from>
    <xdr:to>
      <xdr:col>74</xdr:col>
      <xdr:colOff>31750</xdr:colOff>
      <xdr:row>37</xdr:row>
      <xdr:rowOff>142422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127199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121557</xdr:rowOff>
    </xdr:from>
    <xdr:to>
      <xdr:col>69</xdr:col>
      <xdr:colOff>92075</xdr:colOff>
      <xdr:row>37</xdr:row>
      <xdr:rowOff>91622</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2937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84364</xdr:rowOff>
    </xdr:from>
    <xdr:to>
      <xdr:col>65</xdr:col>
      <xdr:colOff>53975</xdr:colOff>
      <xdr:row>38</xdr:row>
      <xdr:rowOff>14514</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170742</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87284</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0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48986</xdr:rowOff>
    </xdr:from>
    <xdr:to>
      <xdr:col>78</xdr:col>
      <xdr:colOff>120650</xdr:colOff>
      <xdr:row>36</xdr:row>
      <xdr:rowOff>150586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160763</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111578</xdr:rowOff>
    </xdr:from>
    <xdr:to>
      <xdr:col>74</xdr:col>
      <xdr:colOff>31750</xdr:colOff>
      <xdr:row>36</xdr:row>
      <xdr:rowOff>41728</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51905</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40822</xdr:rowOff>
    </xdr:from>
    <xdr:to>
      <xdr:col>69</xdr:col>
      <xdr:colOff>142875</xdr:colOff>
      <xdr:row>37</xdr:row>
      <xdr:rowOff>142422</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152599</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70757</xdr:rowOff>
    </xdr:from>
    <xdr:to>
      <xdr:col>65</xdr:col>
      <xdr:colOff>53975</xdr:colOff>
      <xdr:row>37</xdr:row>
      <xdr:rowOff>907</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11084</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大型建設事業の起債等を見込んで、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計画的に据置期間なしで償還期間を短縮していたため、一時的に増加傾向にある。まもなくピークを迎える見込みであるが、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老朽化の進む公共施設等の統合・更新、廃止のための財源確保のために、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計画的な起債と償還により、この水準を維持していきたい。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132443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585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104520</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38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132443</xdr:rowOff>
    </xdr:from>
    <xdr:to>
      <xdr:col>24</xdr:col>
      <xdr:colOff>114300</xdr:colOff>
      <xdr:row>80</xdr:row>
      <xdr:rowOff>132443</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384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102507</xdr:rowOff>
    </xdr:from>
    <xdr:to>
      <xdr:col>24</xdr:col>
      <xdr:colOff>25400</xdr:colOff>
      <xdr:row>73</xdr:row>
      <xdr:rowOff>156935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987800" y="12618357"/>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159856</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018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16329</xdr:rowOff>
    </xdr:from>
    <xdr:to>
      <xdr:col>24</xdr:col>
      <xdr:colOff>76200</xdr:colOff>
      <xdr:row>76</xdr:row>
      <xdr:rowOff>117929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04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4535</xdr:rowOff>
    </xdr:from>
    <xdr:to>
      <xdr:col>19</xdr:col>
      <xdr:colOff>187325</xdr:colOff>
      <xdr:row>73</xdr:row>
      <xdr:rowOff>102507</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3098800" y="125203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144235</xdr:rowOff>
    </xdr:from>
    <xdr:to>
      <xdr:col>20</xdr:col>
      <xdr:colOff>38100</xdr:colOff>
      <xdr:row>76</xdr:row>
      <xdr:rowOff>74386</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0029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59163</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089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4535</xdr:rowOff>
    </xdr:from>
    <xdr:to>
      <xdr:col>15</xdr:col>
      <xdr:colOff>98425</xdr:colOff>
      <xdr:row>73</xdr:row>
      <xdr:rowOff>69850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2209800" y="125203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111578</xdr:rowOff>
    </xdr:from>
    <xdr:to>
      <xdr:col>15</xdr:col>
      <xdr:colOff>149225</xdr:colOff>
      <xdr:row>76</xdr:row>
      <xdr:rowOff>41728</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297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26506</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056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72</xdr:row>
      <xdr:rowOff>110672</xdr:rowOff>
    </xdr:from>
    <xdr:to>
      <xdr:col>11</xdr:col>
      <xdr:colOff>9525</xdr:colOff>
      <xdr:row>73</xdr:row>
      <xdr:rowOff>69850</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a:off x="1320800" y="124550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38100</xdr:rowOff>
    </xdr:from>
    <xdr:to>
      <xdr:col>11</xdr:col>
      <xdr:colOff>60325</xdr:colOff>
      <xdr:row>76</xdr:row>
      <xdr:rowOff>139700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124477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166007</xdr:rowOff>
    </xdr:from>
    <xdr:to>
      <xdr:col>6</xdr:col>
      <xdr:colOff>171450</xdr:colOff>
      <xdr:row>76</xdr:row>
      <xdr:rowOff>96157</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02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80934</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11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106135</xdr:rowOff>
    </xdr:from>
    <xdr:to>
      <xdr:col>24</xdr:col>
      <xdr:colOff>76200</xdr:colOff>
      <xdr:row>74</xdr:row>
      <xdr:rowOff>36285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262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14712</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253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51707</xdr:rowOff>
    </xdr:from>
    <xdr:to>
      <xdr:col>20</xdr:col>
      <xdr:colOff>38100</xdr:colOff>
      <xdr:row>73</xdr:row>
      <xdr:rowOff>153307</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256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163484</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233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125185</xdr:rowOff>
    </xdr:from>
    <xdr:to>
      <xdr:col>15</xdr:col>
      <xdr:colOff>149225</xdr:colOff>
      <xdr:row>73</xdr:row>
      <xdr:rowOff>55335</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246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65512</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223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19050</xdr:rowOff>
    </xdr:from>
    <xdr:to>
      <xdr:col>11</xdr:col>
      <xdr:colOff>60325</xdr:colOff>
      <xdr:row>73</xdr:row>
      <xdr:rowOff>120650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72</xdr:row>
      <xdr:rowOff>59872</xdr:rowOff>
    </xdr:from>
    <xdr:to>
      <xdr:col>6</xdr:col>
      <xdr:colOff>171450</xdr:colOff>
      <xdr:row>72</xdr:row>
      <xdr:rowOff>161472</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240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199</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21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effectLst/>
              <a:latin typeface="ＭＳ Ｐゴシック" panose="020B0600070205080204" pitchFamily="50" charset="-128"/>
              <a:ea typeface="ＭＳ Ｐゴシック" panose="020B0600070205080204" pitchFamily="50" charset="-128"/>
            </a:rPr>
            <a:t>公債費が類似団体内でも割合の低い状態にあることから、その反動によるものとみている。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a:extLst>
            <a:ext uri="{FF2B5EF4-FFF2-40B4-BE49-F238E27FC236}">
              <a16:creationId xmlns:a16="http://schemas.microsoft.com/office/drawing/2014/main" id="{00000000-0008-0000-0400-0000B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78015</xdr:rowOff>
    </xdr:from>
    <xdr:to>
      <xdr:col>82</xdr:col>
      <xdr:colOff>107950</xdr:colOff>
      <xdr:row>79</xdr:row>
      <xdr:rowOff>86179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6510000" y="12422415"/>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58256</xdr:rowOff>
    </xdr:from>
    <xdr:ext cx="762000" cy="259045"/>
    <xdr:sp macro="" textlink="">
      <xdr:nvSpPr>
        <xdr:cNvPr id="436" name="公債費以外最小値テキスト">
          <a:extLst>
            <a:ext uri="{FF2B5EF4-FFF2-40B4-BE49-F238E27FC236}">
              <a16:creationId xmlns:a16="http://schemas.microsoft.com/office/drawing/2014/main" id="{00000000-0008-0000-0400-0000B4010000}"/>
            </a:ext>
          </a:extLst>
        </xdr:cNvPr>
        <xdr:cNvSpPr txBox="1"/>
      </xdr:nvSpPr>
      <xdr:spPr>
        <a:xfrm>
          <a:off x="16598900" y="1360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86179</xdr:rowOff>
    </xdr:from>
    <xdr:to>
      <xdr:col>82</xdr:col>
      <xdr:colOff>196850</xdr:colOff>
      <xdr:row>79</xdr:row>
      <xdr:rowOff>86179</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363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164392</xdr:rowOff>
    </xdr:from>
    <xdr:ext cx="762000" cy="259045"/>
    <xdr:sp macro="" textlink="">
      <xdr:nvSpPr>
        <xdr:cNvPr id="438" name="公債費以外最大値テキスト">
          <a:extLst>
            <a:ext uri="{FF2B5EF4-FFF2-40B4-BE49-F238E27FC236}">
              <a16:creationId xmlns:a16="http://schemas.microsoft.com/office/drawing/2014/main" id="{00000000-0008-0000-0400-0000B6010000}"/>
            </a:ext>
          </a:extLst>
        </xdr:cNvPr>
        <xdr:cNvSpPr txBox="1"/>
      </xdr:nvSpPr>
      <xdr:spPr>
        <a:xfrm>
          <a:off x="16598900" y="1216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78015</xdr:rowOff>
    </xdr:from>
    <xdr:to>
      <xdr:col>82</xdr:col>
      <xdr:colOff>196850</xdr:colOff>
      <xdr:row>72</xdr:row>
      <xdr:rowOff>78015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242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154214</xdr:rowOff>
    </xdr:from>
    <xdr:to>
      <xdr:col>82</xdr:col>
      <xdr:colOff>107950</xdr:colOff>
      <xdr:row>78</xdr:row>
      <xdr:rowOff>50800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5671800" y="13184414"/>
          <a:ext cx="8382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141713</xdr:rowOff>
    </xdr:from>
    <xdr:ext cx="762000" cy="259045"/>
    <xdr:sp macro="" textlink="">
      <xdr:nvSpPr>
        <xdr:cNvPr id="441" name="公債費以外平均値テキスト">
          <a:extLst>
            <a:ext uri="{FF2B5EF4-FFF2-40B4-BE49-F238E27FC236}">
              <a16:creationId xmlns:a16="http://schemas.microsoft.com/office/drawing/2014/main" id="{00000000-0008-0000-0400-0000B9010000}"/>
            </a:ext>
          </a:extLst>
        </xdr:cNvPr>
        <xdr:cNvSpPr txBox="1"/>
      </xdr:nvSpPr>
      <xdr:spPr>
        <a:xfrm>
          <a:off x="16598900" y="1300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125186</xdr:rowOff>
    </xdr:from>
    <xdr:to>
      <xdr:col>82</xdr:col>
      <xdr:colOff>158750</xdr:colOff>
      <xdr:row>77</xdr:row>
      <xdr:rowOff>55336</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64592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72572</xdr:rowOff>
    </xdr:from>
    <xdr:to>
      <xdr:col>78</xdr:col>
      <xdr:colOff>69850</xdr:colOff>
      <xdr:row>76</xdr:row>
      <xdr:rowOff>154214</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4782800" y="12759872"/>
          <a:ext cx="889000" cy="42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122465</xdr:rowOff>
    </xdr:from>
    <xdr:to>
      <xdr:col>78</xdr:col>
      <xdr:colOff>120650</xdr:colOff>
      <xdr:row>76</xdr:row>
      <xdr:rowOff>52614</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5621000" y="129812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62792</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75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72572</xdr:rowOff>
    </xdr:from>
    <xdr:to>
      <xdr:col>73</xdr:col>
      <xdr:colOff>180975</xdr:colOff>
      <xdr:row>81</xdr:row>
      <xdr:rowOff>4536</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flipV="1">
          <a:off x="13893800" y="12759872"/>
          <a:ext cx="889000" cy="113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117022</xdr:rowOff>
    </xdr:from>
    <xdr:to>
      <xdr:col>74</xdr:col>
      <xdr:colOff>31750</xdr:colOff>
      <xdr:row>74</xdr:row>
      <xdr:rowOff>47172</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4732000" y="1263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57349</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40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78014</xdr:rowOff>
    </xdr:from>
    <xdr:to>
      <xdr:col>69</xdr:col>
      <xdr:colOff>92075</xdr:colOff>
      <xdr:row>81</xdr:row>
      <xdr:rowOff>4536</xdr:rowOff>
    </xdr:to>
    <xdr:cxnSp macro="">
      <xdr:nvCxnSpPr>
        <xdr:cNvPr id="449" name="直線コネクタ 448">
          <a:extLst>
            <a:ext uri="{FF2B5EF4-FFF2-40B4-BE49-F238E27FC236}">
              <a16:creationId xmlns:a16="http://schemas.microsoft.com/office/drawing/2014/main" id="{00000000-0008-0000-0400-0000C1010000}"/>
            </a:ext>
          </a:extLst>
        </xdr:cNvPr>
        <xdr:cNvCxnSpPr/>
      </xdr:nvCxnSpPr>
      <xdr:spPr>
        <a:xfrm>
          <a:off x="13004800" y="13108214"/>
          <a:ext cx="889000" cy="78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38100</xdr:rowOff>
    </xdr:from>
    <xdr:to>
      <xdr:col>69</xdr:col>
      <xdr:colOff>142875</xdr:colOff>
      <xdr:row>76</xdr:row>
      <xdr:rowOff>139700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3843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149877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70757</xdr:rowOff>
    </xdr:from>
    <xdr:to>
      <xdr:col>65</xdr:col>
      <xdr:colOff>53975</xdr:colOff>
      <xdr:row>77</xdr:row>
      <xdr:rowOff>907</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2954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157134</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18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0</xdr:rowOff>
    </xdr:from>
    <xdr:to>
      <xdr:col>82</xdr:col>
      <xdr:colOff>158750</xdr:colOff>
      <xdr:row>78</xdr:row>
      <xdr:rowOff>101600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6459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143527</xdr:rowOff>
    </xdr:from>
    <xdr:ext cx="762000" cy="259045"/>
    <xdr:sp macro="" textlink="">
      <xdr:nvSpPr>
        <xdr:cNvPr id="460" name="公債費以外該当値テキスト">
          <a:extLst>
            <a:ext uri="{FF2B5EF4-FFF2-40B4-BE49-F238E27FC236}">
              <a16:creationId xmlns:a16="http://schemas.microsoft.com/office/drawing/2014/main" id="{00000000-0008-0000-0400-0000CC010000}"/>
            </a:ext>
          </a:extLst>
        </xdr:cNvPr>
        <xdr:cNvSpPr txBox="1"/>
      </xdr:nvSpPr>
      <xdr:spPr>
        <a:xfrm>
          <a:off x="16598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103414</xdr:rowOff>
    </xdr:from>
    <xdr:to>
      <xdr:col>78</xdr:col>
      <xdr:colOff>120650</xdr:colOff>
      <xdr:row>77</xdr:row>
      <xdr:rowOff>33564</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5621000" y="1313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18341</xdr:rowOff>
    </xdr:from>
    <xdr:ext cx="7366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5290800" y="1321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21772</xdr:rowOff>
    </xdr:from>
    <xdr:to>
      <xdr:col>74</xdr:col>
      <xdr:colOff>31750</xdr:colOff>
      <xdr:row>74</xdr:row>
      <xdr:rowOff>123372</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4732000" y="127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108149</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4401800" y="127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125186</xdr:rowOff>
    </xdr:from>
    <xdr:to>
      <xdr:col>69</xdr:col>
      <xdr:colOff>142875</xdr:colOff>
      <xdr:row>81</xdr:row>
      <xdr:rowOff>55336</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3843000" y="138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40113</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3512800" y="1392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27214</xdr:rowOff>
    </xdr:from>
    <xdr:to>
      <xdr:col>65</xdr:col>
      <xdr:colOff>53975</xdr:colOff>
      <xdr:row>76</xdr:row>
      <xdr:rowOff>128814</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2954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138992</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2623800" y="1282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宮崎県川南町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160503</xdr:rowOff>
    </xdr:from>
    <xdr:to>
      <xdr:col>29</xdr:col>
      <xdr:colOff>127000</xdr:colOff>
      <xdr:row>19</xdr:row>
      <xdr:rowOff>27292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65528"/>
          <a:ext cx="0" cy="1066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37469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4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27292</xdr:rowOff>
    </xdr:from>
    <xdr:to>
      <xdr:col>30</xdr:col>
      <xdr:colOff>25400</xdr:colOff>
      <xdr:row>19</xdr:row>
      <xdr:rowOff>27292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2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75430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09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160503</xdr:rowOff>
    </xdr:from>
    <xdr:to>
      <xdr:col>30</xdr:col>
      <xdr:colOff>25400</xdr:colOff>
      <xdr:row>12</xdr:row>
      <xdr:rowOff>160503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655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27292</xdr:rowOff>
    </xdr:from>
    <xdr:to>
      <xdr:col>29</xdr:col>
      <xdr:colOff>127000</xdr:colOff>
      <xdr:row>19</xdr:row>
      <xdr:rowOff>83185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332467"/>
          <a:ext cx="647700" cy="55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95826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5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79299</xdr:rowOff>
    </xdr:from>
    <xdr:to>
      <xdr:col>29</xdr:col>
      <xdr:colOff>177800</xdr:colOff>
      <xdr:row>17</xdr:row>
      <xdr:rowOff>9449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70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83185</xdr:rowOff>
    </xdr:from>
    <xdr:to>
      <xdr:col>26</xdr:col>
      <xdr:colOff>50800</xdr:colOff>
      <xdr:row>19</xdr:row>
      <xdr:rowOff>145834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88360"/>
          <a:ext cx="698500" cy="62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167488</xdr:rowOff>
    </xdr:from>
    <xdr:to>
      <xdr:col>26</xdr:col>
      <xdr:colOff>101600</xdr:colOff>
      <xdr:row>17</xdr:row>
      <xdr:rowOff>97638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58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107815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27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145834</xdr:rowOff>
    </xdr:from>
    <xdr:to>
      <xdr:col>22</xdr:col>
      <xdr:colOff>114300</xdr:colOff>
      <xdr:row>20</xdr:row>
      <xdr:rowOff>572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451009"/>
          <a:ext cx="698500" cy="26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49454</xdr:rowOff>
    </xdr:from>
    <xdr:to>
      <xdr:col>22</xdr:col>
      <xdr:colOff>165100</xdr:colOff>
      <xdr:row>17</xdr:row>
      <xdr:rowOff>151054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17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161231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8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572</xdr:rowOff>
    </xdr:from>
    <xdr:to>
      <xdr:col>18</xdr:col>
      <xdr:colOff>177800</xdr:colOff>
      <xdr:row>20</xdr:row>
      <xdr:rowOff>105905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477197"/>
          <a:ext cx="698500" cy="105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128511</xdr:rowOff>
    </xdr:from>
    <xdr:to>
      <xdr:col>19</xdr:col>
      <xdr:colOff>38100</xdr:colOff>
      <xdr:row>18</xdr:row>
      <xdr:rowOff>58661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90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68838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141211</xdr:rowOff>
    </xdr:from>
    <xdr:to>
      <xdr:col>15</xdr:col>
      <xdr:colOff>101600</xdr:colOff>
      <xdr:row>18</xdr:row>
      <xdr:rowOff>71361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0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81538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7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147942</xdr:rowOff>
    </xdr:from>
    <xdr:to>
      <xdr:col>29</xdr:col>
      <xdr:colOff>177800</xdr:colOff>
      <xdr:row>19</xdr:row>
      <xdr:rowOff>78092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81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56519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90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32385</xdr:rowOff>
    </xdr:from>
    <xdr:to>
      <xdr:col>26</xdr:col>
      <xdr:colOff>101600</xdr:colOff>
      <xdr:row>19</xdr:row>
      <xdr:rowOff>133985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37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118762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2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95034</xdr:rowOff>
    </xdr:from>
    <xdr:to>
      <xdr:col>22</xdr:col>
      <xdr:colOff>165100</xdr:colOff>
      <xdr:row>20</xdr:row>
      <xdr:rowOff>25184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400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9961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86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121222</xdr:rowOff>
    </xdr:from>
    <xdr:to>
      <xdr:col>19</xdr:col>
      <xdr:colOff>38100</xdr:colOff>
      <xdr:row>20</xdr:row>
      <xdr:rowOff>51372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426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36149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51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55105</xdr:rowOff>
    </xdr:from>
    <xdr:to>
      <xdr:col>15</xdr:col>
      <xdr:colOff>101600</xdr:colOff>
      <xdr:row>20</xdr:row>
      <xdr:rowOff>156705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531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141482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61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203505</xdr:rowOff>
    </xdr:from>
    <xdr:to>
      <xdr:col>29</xdr:col>
      <xdr:colOff>127000</xdr:colOff>
      <xdr:row>38</xdr:row>
      <xdr:rowOff>54839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28055"/>
          <a:ext cx="0" cy="13943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26916</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9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54839</xdr:rowOff>
    </xdr:from>
    <xdr:to>
      <xdr:col>30</xdr:col>
      <xdr:colOff>25400</xdr:colOff>
      <xdr:row>38</xdr:row>
      <xdr:rowOff>54839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5224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118432</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71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203505</xdr:rowOff>
    </xdr:from>
    <xdr:to>
      <xdr:col>30</xdr:col>
      <xdr:colOff>25400</xdr:colOff>
      <xdr:row>33</xdr:row>
      <xdr:rowOff>203505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280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312051</xdr:rowOff>
    </xdr:from>
    <xdr:to>
      <xdr:col>29</xdr:col>
      <xdr:colOff>127000</xdr:colOff>
      <xdr:row>36</xdr:row>
      <xdr:rowOff>25159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22401"/>
          <a:ext cx="647700" cy="56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186034</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4534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340957</xdr:rowOff>
    </xdr:from>
    <xdr:to>
      <xdr:col>29</xdr:col>
      <xdr:colOff>177800</xdr:colOff>
      <xdr:row>35</xdr:row>
      <xdr:rowOff>99657</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08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25159</xdr:rowOff>
    </xdr:from>
    <xdr:to>
      <xdr:col>26</xdr:col>
      <xdr:colOff>50800</xdr:colOff>
      <xdr:row>36</xdr:row>
      <xdr:rowOff>89662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78409"/>
          <a:ext cx="698500" cy="64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108280</xdr:rowOff>
    </xdr:from>
    <xdr:to>
      <xdr:col>26</xdr:col>
      <xdr:colOff>101600</xdr:colOff>
      <xdr:row>35</xdr:row>
      <xdr:rowOff>209880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18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220057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487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89662</xdr:rowOff>
    </xdr:from>
    <xdr:to>
      <xdr:col>22</xdr:col>
      <xdr:colOff>114300</xdr:colOff>
      <xdr:row>36</xdr:row>
      <xdr:rowOff>150355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042912"/>
          <a:ext cx="698500" cy="60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160134</xdr:rowOff>
    </xdr:from>
    <xdr:to>
      <xdr:col>22</xdr:col>
      <xdr:colOff>165100</xdr:colOff>
      <xdr:row>35</xdr:row>
      <xdr:rowOff>261734</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704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271911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3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150355</xdr:rowOff>
    </xdr:from>
    <xdr:to>
      <xdr:col>18</xdr:col>
      <xdr:colOff>177800</xdr:colOff>
      <xdr:row>36</xdr:row>
      <xdr:rowOff>162166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103605"/>
          <a:ext cx="698500" cy="11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182308</xdr:rowOff>
    </xdr:from>
    <xdr:to>
      <xdr:col>19</xdr:col>
      <xdr:colOff>38100</xdr:colOff>
      <xdr:row>35</xdr:row>
      <xdr:rowOff>283908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92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294085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61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152514</xdr:rowOff>
    </xdr:from>
    <xdr:to>
      <xdr:col>15</xdr:col>
      <xdr:colOff>101600</xdr:colOff>
      <xdr:row>35</xdr:row>
      <xdr:rowOff>254114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62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264291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31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261251</xdr:rowOff>
    </xdr:from>
    <xdr:to>
      <xdr:col>29</xdr:col>
      <xdr:colOff>177800</xdr:colOff>
      <xdr:row>36</xdr:row>
      <xdr:rowOff>19951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71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233328</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4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317259</xdr:rowOff>
    </xdr:from>
    <xdr:to>
      <xdr:col>26</xdr:col>
      <xdr:colOff>101600</xdr:colOff>
      <xdr:row>36</xdr:row>
      <xdr:rowOff>75959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27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60736</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13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38862</xdr:rowOff>
    </xdr:from>
    <xdr:to>
      <xdr:col>22</xdr:col>
      <xdr:colOff>165100</xdr:colOff>
      <xdr:row>36</xdr:row>
      <xdr:rowOff>140462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92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125239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99555</xdr:rowOff>
    </xdr:from>
    <xdr:to>
      <xdr:col>19</xdr:col>
      <xdr:colOff>38100</xdr:colOff>
      <xdr:row>37</xdr:row>
      <xdr:rowOff>29705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052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14482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139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111366</xdr:rowOff>
    </xdr:from>
    <xdr:to>
      <xdr:col>15</xdr:col>
      <xdr:colOff>101600</xdr:colOff>
      <xdr:row>37</xdr:row>
      <xdr:rowOff>41516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64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26293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5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宮崎県川南町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14,930
14,569
90.13
17,220,977
16,798,102
384,658
4,825,235
5,573,486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51930</xdr:rowOff>
    </xdr:from>
    <xdr:to>
      <xdr:col>24</xdr:col>
      <xdr:colOff>62865</xdr:colOff>
      <xdr:row>38</xdr:row>
      <xdr:rowOff>79959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95430"/>
          <a:ext cx="1270" cy="13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83786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79959</xdr:rowOff>
    </xdr:from>
    <xdr:to>
      <xdr:col>24</xdr:col>
      <xdr:colOff>152400</xdr:colOff>
      <xdr:row>38</xdr:row>
      <xdr:rowOff>79959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9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170057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0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51930</xdr:rowOff>
    </xdr:from>
    <xdr:to>
      <xdr:col>24</xdr:col>
      <xdr:colOff>152400</xdr:colOff>
      <xdr:row>30</xdr:row>
      <xdr:rowOff>51930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9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115240</xdr:rowOff>
    </xdr:from>
    <xdr:to>
      <xdr:col>24</xdr:col>
      <xdr:colOff>63500</xdr:colOff>
      <xdr:row>37</xdr:row>
      <xdr:rowOff>2375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87440"/>
          <a:ext cx="838200" cy="5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94010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518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71133</xdr:rowOff>
    </xdr:from>
    <xdr:to>
      <xdr:col>24</xdr:col>
      <xdr:colOff>114300</xdr:colOff>
      <xdr:row>35</xdr:row>
      <xdr:rowOff>1283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0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2375</xdr:rowOff>
    </xdr:from>
    <xdr:to>
      <xdr:col>19</xdr:col>
      <xdr:colOff>177800</xdr:colOff>
      <xdr:row>37</xdr:row>
      <xdr:rowOff>61620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46025"/>
          <a:ext cx="889000" cy="5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141237</xdr:rowOff>
    </xdr:from>
    <xdr:to>
      <xdr:col>20</xdr:col>
      <xdr:colOff>38100</xdr:colOff>
      <xdr:row>35</xdr:row>
      <xdr:rowOff>71387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7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87914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4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61620</xdr:rowOff>
    </xdr:from>
    <xdr:to>
      <xdr:col>15</xdr:col>
      <xdr:colOff>50800</xdr:colOff>
      <xdr:row>37</xdr:row>
      <xdr:rowOff>84887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05270"/>
          <a:ext cx="889000" cy="2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15253</xdr:rowOff>
    </xdr:from>
    <xdr:to>
      <xdr:col>15</xdr:col>
      <xdr:colOff>101600</xdr:colOff>
      <xdr:row>35</xdr:row>
      <xdr:rowOff>116853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16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133380</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91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84887</xdr:rowOff>
    </xdr:from>
    <xdr:to>
      <xdr:col>10</xdr:col>
      <xdr:colOff>114300</xdr:colOff>
      <xdr:row>37</xdr:row>
      <xdr:rowOff>124384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28537"/>
          <a:ext cx="889000" cy="3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70015</xdr:rowOff>
    </xdr:from>
    <xdr:to>
      <xdr:col>10</xdr:col>
      <xdr:colOff>165100</xdr:colOff>
      <xdr:row>36</xdr:row>
      <xdr:rowOff>165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7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16692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45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55956</xdr:rowOff>
    </xdr:from>
    <xdr:to>
      <xdr:col>6</xdr:col>
      <xdr:colOff>38100</xdr:colOff>
      <xdr:row>36</xdr:row>
      <xdr:rowOff>157556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2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2633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0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64440</xdr:rowOff>
    </xdr:from>
    <xdr:to>
      <xdr:col>24</xdr:col>
      <xdr:colOff>114300</xdr:colOff>
      <xdr:row>36</xdr:row>
      <xdr:rowOff>166040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42867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123025</xdr:rowOff>
    </xdr:from>
    <xdr:to>
      <xdr:col>20</xdr:col>
      <xdr:colOff>38100</xdr:colOff>
      <xdr:row>37</xdr:row>
      <xdr:rowOff>53175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9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44302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8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10820</xdr:rowOff>
    </xdr:from>
    <xdr:to>
      <xdr:col>15</xdr:col>
      <xdr:colOff>101600</xdr:colOff>
      <xdr:row>37</xdr:row>
      <xdr:rowOff>112420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5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103547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34087</xdr:rowOff>
    </xdr:from>
    <xdr:to>
      <xdr:col>10</xdr:col>
      <xdr:colOff>165100</xdr:colOff>
      <xdr:row>37</xdr:row>
      <xdr:rowOff>135687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7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126814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7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73584</xdr:rowOff>
    </xdr:from>
    <xdr:to>
      <xdr:col>6</xdr:col>
      <xdr:colOff>38100</xdr:colOff>
      <xdr:row>38</xdr:row>
      <xdr:rowOff>3734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166311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6203</xdr:rowOff>
    </xdr:from>
    <xdr:to>
      <xdr:col>24</xdr:col>
      <xdr:colOff>62865</xdr:colOff>
      <xdr:row>58</xdr:row>
      <xdr:rowOff>111120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921603"/>
          <a:ext cx="1270" cy="1133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114947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5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111120</xdr:rowOff>
    </xdr:from>
    <xdr:to>
      <xdr:col>24</xdr:col>
      <xdr:colOff>152400</xdr:colOff>
      <xdr:row>58</xdr:row>
      <xdr:rowOff>111120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124330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696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6203</xdr:rowOff>
    </xdr:from>
    <xdr:to>
      <xdr:col>24</xdr:col>
      <xdr:colOff>152400</xdr:colOff>
      <xdr:row>52</xdr:row>
      <xdr:rowOff>6203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921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6203</xdr:rowOff>
    </xdr:from>
    <xdr:to>
      <xdr:col>24</xdr:col>
      <xdr:colOff>63500</xdr:colOff>
      <xdr:row>53</xdr:row>
      <xdr:rowOff>165726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8921603"/>
          <a:ext cx="838200" cy="33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47462</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48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69035</xdr:rowOff>
    </xdr:from>
    <xdr:to>
      <xdr:col>24</xdr:col>
      <xdr:colOff>114300</xdr:colOff>
      <xdr:row>56</xdr:row>
      <xdr:rowOff>170635</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7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165726</xdr:rowOff>
    </xdr:from>
    <xdr:to>
      <xdr:col>19</xdr:col>
      <xdr:colOff>177800</xdr:colOff>
      <xdr:row>57</xdr:row>
      <xdr:rowOff>33406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252576"/>
          <a:ext cx="889000" cy="55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129465</xdr:rowOff>
    </xdr:from>
    <xdr:to>
      <xdr:col>20</xdr:col>
      <xdr:colOff>38100</xdr:colOff>
      <xdr:row>57</xdr:row>
      <xdr:rowOff>59615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3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50742</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823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33406</xdr:rowOff>
    </xdr:from>
    <xdr:to>
      <xdr:col>15</xdr:col>
      <xdr:colOff>50800</xdr:colOff>
      <xdr:row>58</xdr:row>
      <xdr:rowOff>33824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806056"/>
          <a:ext cx="889000" cy="17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48203</xdr:rowOff>
    </xdr:from>
    <xdr:to>
      <xdr:col>15</xdr:col>
      <xdr:colOff>101600</xdr:colOff>
      <xdr:row>57</xdr:row>
      <xdr:rowOff>149803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140930</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913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33824</xdr:rowOff>
    </xdr:from>
    <xdr:to>
      <xdr:col>10</xdr:col>
      <xdr:colOff>114300</xdr:colOff>
      <xdr:row>58</xdr:row>
      <xdr:rowOff>122418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977924"/>
          <a:ext cx="889000" cy="8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115857</xdr:rowOff>
    </xdr:from>
    <xdr:to>
      <xdr:col>10</xdr:col>
      <xdr:colOff>165100</xdr:colOff>
      <xdr:row>58</xdr:row>
      <xdr:rowOff>46007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8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62534</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663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123333</xdr:rowOff>
    </xdr:from>
    <xdr:to>
      <xdr:col>6</xdr:col>
      <xdr:colOff>38100</xdr:colOff>
      <xdr:row>58</xdr:row>
      <xdr:rowOff>53483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89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70010</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67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126853</xdr:rowOff>
    </xdr:from>
    <xdr:to>
      <xdr:col>24</xdr:col>
      <xdr:colOff>114300</xdr:colOff>
      <xdr:row>52</xdr:row>
      <xdr:rowOff>57003</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887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79880</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8823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114926</xdr:rowOff>
    </xdr:from>
    <xdr:to>
      <xdr:col>20</xdr:col>
      <xdr:colOff>38100</xdr:colOff>
      <xdr:row>54</xdr:row>
      <xdr:rowOff>45076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20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61603</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897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154056</xdr:rowOff>
    </xdr:from>
    <xdr:to>
      <xdr:col>15</xdr:col>
      <xdr:colOff>101600</xdr:colOff>
      <xdr:row>57</xdr:row>
      <xdr:rowOff>84206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5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100733</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53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154474</xdr:rowOff>
    </xdr:from>
    <xdr:to>
      <xdr:col>10</xdr:col>
      <xdr:colOff>165100</xdr:colOff>
      <xdr:row>58</xdr:row>
      <xdr:rowOff>84624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92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75751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1001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71618</xdr:rowOff>
    </xdr:from>
    <xdr:to>
      <xdr:col>6</xdr:col>
      <xdr:colOff>38100</xdr:colOff>
      <xdr:row>59</xdr:row>
      <xdr:rowOff>1768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1001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164345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1010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127493</xdr:rowOff>
    </xdr:from>
    <xdr:to>
      <xdr:col>24</xdr:col>
      <xdr:colOff>62865</xdr:colOff>
      <xdr:row>78</xdr:row>
      <xdr:rowOff>36922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300443"/>
          <a:ext cx="1270" cy="1109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40749</xdr:rowOff>
    </xdr:from>
    <xdr:ext cx="469744"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41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36922</xdr:rowOff>
    </xdr:from>
    <xdr:to>
      <xdr:col>24</xdr:col>
      <xdr:colOff>152400</xdr:colOff>
      <xdr:row>78</xdr:row>
      <xdr:rowOff>36922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410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74170</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7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127493</xdr:rowOff>
    </xdr:from>
    <xdr:to>
      <xdr:col>24</xdr:col>
      <xdr:colOff>152400</xdr:colOff>
      <xdr:row>71</xdr:row>
      <xdr:rowOff>127493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101844</xdr:rowOff>
    </xdr:from>
    <xdr:to>
      <xdr:col>24</xdr:col>
      <xdr:colOff>63500</xdr:colOff>
      <xdr:row>76</xdr:row>
      <xdr:rowOff>55849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2960594"/>
          <a:ext cx="838200" cy="12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65463</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2752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42586</xdr:rowOff>
    </xdr:from>
    <xdr:to>
      <xdr:col>24</xdr:col>
      <xdr:colOff>114300</xdr:colOff>
      <xdr:row>75</xdr:row>
      <xdr:rowOff>144186</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29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85796</xdr:rowOff>
    </xdr:from>
    <xdr:to>
      <xdr:col>19</xdr:col>
      <xdr:colOff>177800</xdr:colOff>
      <xdr:row>75</xdr:row>
      <xdr:rowOff>101844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2944546"/>
          <a:ext cx="889000" cy="1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26858</xdr:rowOff>
    </xdr:from>
    <xdr:to>
      <xdr:col>20</xdr:col>
      <xdr:colOff>38100</xdr:colOff>
      <xdr:row>75</xdr:row>
      <xdr:rowOff>128458</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288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144985</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266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85796</xdr:rowOff>
    </xdr:from>
    <xdr:to>
      <xdr:col>15</xdr:col>
      <xdr:colOff>50800</xdr:colOff>
      <xdr:row>75</xdr:row>
      <xdr:rowOff>103444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2944546"/>
          <a:ext cx="889000" cy="1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167127</xdr:rowOff>
    </xdr:from>
    <xdr:to>
      <xdr:col>15</xdr:col>
      <xdr:colOff>101600</xdr:colOff>
      <xdr:row>75</xdr:row>
      <xdr:rowOff>97277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285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113804</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262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71</xdr:rowOff>
    </xdr:from>
    <xdr:to>
      <xdr:col>10</xdr:col>
      <xdr:colOff>114300</xdr:colOff>
      <xdr:row>75</xdr:row>
      <xdr:rowOff>103444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2858821"/>
          <a:ext cx="889000" cy="10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100970</xdr:rowOff>
    </xdr:from>
    <xdr:to>
      <xdr:col>10</xdr:col>
      <xdr:colOff>165100</xdr:colOff>
      <xdr:row>76</xdr:row>
      <xdr:rowOff>31121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295972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22248</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05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171059</xdr:rowOff>
    </xdr:from>
    <xdr:to>
      <xdr:col>6</xdr:col>
      <xdr:colOff>38100</xdr:colOff>
      <xdr:row>76</xdr:row>
      <xdr:rowOff>101209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92336</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12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5049</xdr:rowOff>
    </xdr:from>
    <xdr:to>
      <xdr:col>24</xdr:col>
      <xdr:colOff>114300</xdr:colOff>
      <xdr:row>76</xdr:row>
      <xdr:rowOff>106649</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03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154926</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01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51044</xdr:rowOff>
    </xdr:from>
    <xdr:to>
      <xdr:col>20</xdr:col>
      <xdr:colOff>38100</xdr:colOff>
      <xdr:row>75</xdr:row>
      <xdr:rowOff>152645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29097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143770</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300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34996</xdr:rowOff>
    </xdr:from>
    <xdr:to>
      <xdr:col>15</xdr:col>
      <xdr:colOff>101600</xdr:colOff>
      <xdr:row>75</xdr:row>
      <xdr:rowOff>136596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28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127723</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298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52644</xdr:rowOff>
    </xdr:from>
    <xdr:to>
      <xdr:col>10</xdr:col>
      <xdr:colOff>165100</xdr:colOff>
      <xdr:row>75</xdr:row>
      <xdr:rowOff>154245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29113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170771</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268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120721</xdr:rowOff>
    </xdr:from>
    <xdr:to>
      <xdr:col>6</xdr:col>
      <xdr:colOff>38100</xdr:colOff>
      <xdr:row>75</xdr:row>
      <xdr:rowOff>50871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280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67398</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258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36945</xdr:rowOff>
    </xdr:from>
    <xdr:to>
      <xdr:col>24</xdr:col>
      <xdr:colOff>62865</xdr:colOff>
      <xdr:row>98</xdr:row>
      <xdr:rowOff>140443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467445"/>
          <a:ext cx="1270" cy="147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144270</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94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140443</xdr:rowOff>
    </xdr:from>
    <xdr:to>
      <xdr:col>24</xdr:col>
      <xdr:colOff>152400</xdr:colOff>
      <xdr:row>98</xdr:row>
      <xdr:rowOff>140443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94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155072</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42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36945</xdr:rowOff>
    </xdr:from>
    <xdr:to>
      <xdr:col>24</xdr:col>
      <xdr:colOff>152400</xdr:colOff>
      <xdr:row>90</xdr:row>
      <xdr:rowOff>36945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467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74797</xdr:rowOff>
    </xdr:from>
    <xdr:to>
      <xdr:col>24</xdr:col>
      <xdr:colOff>63500</xdr:colOff>
      <xdr:row>93</xdr:row>
      <xdr:rowOff>49194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5676747"/>
          <a:ext cx="838200" cy="31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37723</xdr:rowOff>
    </xdr:from>
    <xdr:ext cx="599010"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154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59296</xdr:rowOff>
    </xdr:from>
    <xdr:to>
      <xdr:col>24</xdr:col>
      <xdr:colOff>114300</xdr:colOff>
      <xdr:row>94</xdr:row>
      <xdr:rowOff>160896</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17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128766</xdr:rowOff>
    </xdr:from>
    <xdr:to>
      <xdr:col>19</xdr:col>
      <xdr:colOff>177800</xdr:colOff>
      <xdr:row>93</xdr:row>
      <xdr:rowOff>49194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5902166"/>
          <a:ext cx="889000" cy="9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83965</xdr:rowOff>
    </xdr:from>
    <xdr:to>
      <xdr:col>20</xdr:col>
      <xdr:colOff>38100</xdr:colOff>
      <xdr:row>96</xdr:row>
      <xdr:rowOff>14115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7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5242</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46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128766</xdr:rowOff>
    </xdr:from>
    <xdr:to>
      <xdr:col>15</xdr:col>
      <xdr:colOff>50800</xdr:colOff>
      <xdr:row>95</xdr:row>
      <xdr:rowOff>100437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5902166"/>
          <a:ext cx="889000" cy="48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36627</xdr:rowOff>
    </xdr:from>
    <xdr:to>
      <xdr:col>15</xdr:col>
      <xdr:colOff>101600</xdr:colOff>
      <xdr:row>94</xdr:row>
      <xdr:rowOff>138227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1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129354</xdr:rowOff>
    </xdr:from>
    <xdr:ext cx="599010"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08795" y="16245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100437</xdr:rowOff>
    </xdr:from>
    <xdr:to>
      <xdr:col>10</xdr:col>
      <xdr:colOff>114300</xdr:colOff>
      <xdr:row>95</xdr:row>
      <xdr:rowOff>166255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388187"/>
          <a:ext cx="889000" cy="6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135040</xdr:rowOff>
    </xdr:from>
    <xdr:to>
      <xdr:col>10</xdr:col>
      <xdr:colOff>165100</xdr:colOff>
      <xdr:row>97</xdr:row>
      <xdr:rowOff>65190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9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56317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68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120162</xdr:rowOff>
    </xdr:from>
    <xdr:to>
      <xdr:col>6</xdr:col>
      <xdr:colOff>38100</xdr:colOff>
      <xdr:row>97</xdr:row>
      <xdr:rowOff>50312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41439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6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23997</xdr:rowOff>
    </xdr:from>
    <xdr:to>
      <xdr:col>24</xdr:col>
      <xdr:colOff>114300</xdr:colOff>
      <xdr:row>91</xdr:row>
      <xdr:rowOff>125597</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562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46874</xdr:rowOff>
    </xdr:from>
    <xdr:ext cx="599010"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5477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169844</xdr:rowOff>
    </xdr:from>
    <xdr:to>
      <xdr:col>20</xdr:col>
      <xdr:colOff>38100</xdr:colOff>
      <xdr:row>93</xdr:row>
      <xdr:rowOff>99994</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59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116521</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497795" y="1571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77966</xdr:rowOff>
    </xdr:from>
    <xdr:to>
      <xdr:col>15</xdr:col>
      <xdr:colOff>101600</xdr:colOff>
      <xdr:row>93</xdr:row>
      <xdr:rowOff>8116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585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24643</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08795" y="15626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49637</xdr:rowOff>
    </xdr:from>
    <xdr:to>
      <xdr:col>10</xdr:col>
      <xdr:colOff>165100</xdr:colOff>
      <xdr:row>95</xdr:row>
      <xdr:rowOff>151237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33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167764</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11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115455</xdr:rowOff>
    </xdr:from>
    <xdr:to>
      <xdr:col>6</xdr:col>
      <xdr:colOff>38100</xdr:colOff>
      <xdr:row>96</xdr:row>
      <xdr:rowOff>45605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40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62132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17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126942</xdr:rowOff>
    </xdr:from>
    <xdr:to>
      <xdr:col>54</xdr:col>
      <xdr:colOff>189865</xdr:colOff>
      <xdr:row>38</xdr:row>
      <xdr:rowOff>17225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613342"/>
          <a:ext cx="1270" cy="918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21052</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53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17225</xdr:rowOff>
    </xdr:from>
    <xdr:to>
      <xdr:col>55</xdr:col>
      <xdr:colOff>88900</xdr:colOff>
      <xdr:row>38</xdr:row>
      <xdr:rowOff>17225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53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73619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388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126942</xdr:rowOff>
    </xdr:from>
    <xdr:to>
      <xdr:col>55</xdr:col>
      <xdr:colOff>88900</xdr:colOff>
      <xdr:row>32</xdr:row>
      <xdr:rowOff>126942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613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17225</xdr:rowOff>
    </xdr:from>
    <xdr:to>
      <xdr:col>55</xdr:col>
      <xdr:colOff>0</xdr:colOff>
      <xdr:row>38</xdr:row>
      <xdr:rowOff>39617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532325"/>
          <a:ext cx="838200" cy="2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97691</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26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74814</xdr:rowOff>
    </xdr:from>
    <xdr:to>
      <xdr:col>55</xdr:col>
      <xdr:colOff>50800</xdr:colOff>
      <xdr:row>36</xdr:row>
      <xdr:rowOff>4964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0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2747</xdr:rowOff>
    </xdr:from>
    <xdr:to>
      <xdr:col>50</xdr:col>
      <xdr:colOff>114300</xdr:colOff>
      <xdr:row>38</xdr:row>
      <xdr:rowOff>39617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8750300" y="6517847"/>
          <a:ext cx="889000" cy="3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81868</xdr:rowOff>
    </xdr:from>
    <xdr:to>
      <xdr:col>50</xdr:col>
      <xdr:colOff>165100</xdr:colOff>
      <xdr:row>36</xdr:row>
      <xdr:rowOff>12018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8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28545</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57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149486</xdr:rowOff>
    </xdr:from>
    <xdr:to>
      <xdr:col>45</xdr:col>
      <xdr:colOff>177800</xdr:colOff>
      <xdr:row>38</xdr:row>
      <xdr:rowOff>2747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5464436"/>
          <a:ext cx="889000" cy="105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4754</xdr:rowOff>
    </xdr:from>
    <xdr:to>
      <xdr:col>46</xdr:col>
      <xdr:colOff>38100</xdr:colOff>
      <xdr:row>36</xdr:row>
      <xdr:rowOff>106354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176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122881</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5952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149486</xdr:rowOff>
    </xdr:from>
    <xdr:to>
      <xdr:col>41</xdr:col>
      <xdr:colOff>50800</xdr:colOff>
      <xdr:row>38</xdr:row>
      <xdr:rowOff>169842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5464436"/>
          <a:ext cx="889000" cy="122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55916</xdr:rowOff>
    </xdr:from>
    <xdr:to>
      <xdr:col>41</xdr:col>
      <xdr:colOff>101600</xdr:colOff>
      <xdr:row>29</xdr:row>
      <xdr:rowOff>157516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502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2593</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4803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138539</xdr:rowOff>
    </xdr:from>
    <xdr:to>
      <xdr:col>36</xdr:col>
      <xdr:colOff>165100</xdr:colOff>
      <xdr:row>37</xdr:row>
      <xdr:rowOff>68689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1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85216</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08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137875</xdr:rowOff>
    </xdr:from>
    <xdr:to>
      <xdr:col>55</xdr:col>
      <xdr:colOff>50800</xdr:colOff>
      <xdr:row>38</xdr:row>
      <xdr:rowOff>68025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48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52802</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39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160267</xdr:rowOff>
    </xdr:from>
    <xdr:to>
      <xdr:col>50</xdr:col>
      <xdr:colOff>165100</xdr:colOff>
      <xdr:row>38</xdr:row>
      <xdr:rowOff>90417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50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81544</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72111" y="659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123397</xdr:rowOff>
    </xdr:from>
    <xdr:to>
      <xdr:col>46</xdr:col>
      <xdr:colOff>38100</xdr:colOff>
      <xdr:row>38</xdr:row>
      <xdr:rowOff>53547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46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44674</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55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98686</xdr:rowOff>
    </xdr:from>
    <xdr:to>
      <xdr:col>41</xdr:col>
      <xdr:colOff>101600</xdr:colOff>
      <xdr:row>32</xdr:row>
      <xdr:rowOff>28836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541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19963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506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119042</xdr:rowOff>
    </xdr:from>
    <xdr:to>
      <xdr:col>36</xdr:col>
      <xdr:colOff>165100</xdr:colOff>
      <xdr:row>39</xdr:row>
      <xdr:rowOff>49192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63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40319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72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162921</xdr:rowOff>
    </xdr:from>
    <xdr:to>
      <xdr:col>54</xdr:col>
      <xdr:colOff>189865</xdr:colOff>
      <xdr:row>57</xdr:row>
      <xdr:rowOff>127726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906871"/>
          <a:ext cx="1270" cy="99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131553</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990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127726</xdr:rowOff>
    </xdr:from>
    <xdr:to>
      <xdr:col>55</xdr:col>
      <xdr:colOff>88900</xdr:colOff>
      <xdr:row>57</xdr:row>
      <xdr:rowOff>127726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990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109598</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82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162921</xdr:rowOff>
    </xdr:from>
    <xdr:to>
      <xdr:col>55</xdr:col>
      <xdr:colOff>88900</xdr:colOff>
      <xdr:row>51</xdr:row>
      <xdr:rowOff>162921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90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162121</xdr:rowOff>
    </xdr:from>
    <xdr:to>
      <xdr:col>55</xdr:col>
      <xdr:colOff>0</xdr:colOff>
      <xdr:row>56</xdr:row>
      <xdr:rowOff>115318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420421"/>
          <a:ext cx="838200" cy="29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45647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475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67220</xdr:rowOff>
    </xdr:from>
    <xdr:to>
      <xdr:col>55</xdr:col>
      <xdr:colOff>50800</xdr:colOff>
      <xdr:row>55</xdr:row>
      <xdr:rowOff>168820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4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120964</xdr:rowOff>
    </xdr:from>
    <xdr:to>
      <xdr:col>50</xdr:col>
      <xdr:colOff>114300</xdr:colOff>
      <xdr:row>56</xdr:row>
      <xdr:rowOff>115318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550714"/>
          <a:ext cx="889000" cy="16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61655</xdr:rowOff>
    </xdr:from>
    <xdr:to>
      <xdr:col>50</xdr:col>
      <xdr:colOff>165100</xdr:colOff>
      <xdr:row>56</xdr:row>
      <xdr:rowOff>163255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6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8332</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43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18044</xdr:rowOff>
    </xdr:from>
    <xdr:to>
      <xdr:col>45</xdr:col>
      <xdr:colOff>177800</xdr:colOff>
      <xdr:row>55</xdr:row>
      <xdr:rowOff>120964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447794"/>
          <a:ext cx="889000" cy="1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107718</xdr:rowOff>
    </xdr:from>
    <xdr:to>
      <xdr:col>46</xdr:col>
      <xdr:colOff>38100</xdr:colOff>
      <xdr:row>56</xdr:row>
      <xdr:rowOff>37868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53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28995</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630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163937</xdr:rowOff>
    </xdr:from>
    <xdr:to>
      <xdr:col>41</xdr:col>
      <xdr:colOff>50800</xdr:colOff>
      <xdr:row>55</xdr:row>
      <xdr:rowOff>18044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250787"/>
          <a:ext cx="889000" cy="19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29839</xdr:rowOff>
    </xdr:from>
    <xdr:to>
      <xdr:col>41</xdr:col>
      <xdr:colOff>101600</xdr:colOff>
      <xdr:row>55</xdr:row>
      <xdr:rowOff>131439</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45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122566</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552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85027</xdr:rowOff>
    </xdr:from>
    <xdr:to>
      <xdr:col>36</xdr:col>
      <xdr:colOff>165100</xdr:colOff>
      <xdr:row>56</xdr:row>
      <xdr:rowOff>15177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51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6304</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6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111321</xdr:rowOff>
    </xdr:from>
    <xdr:to>
      <xdr:col>55</xdr:col>
      <xdr:colOff>50800</xdr:colOff>
      <xdr:row>55</xdr:row>
      <xdr:rowOff>41471</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36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134198</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22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64518</xdr:rowOff>
    </xdr:from>
    <xdr:to>
      <xdr:col>50</xdr:col>
      <xdr:colOff>165100</xdr:colOff>
      <xdr:row>56</xdr:row>
      <xdr:rowOff>166118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66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157245</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975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70164</xdr:rowOff>
    </xdr:from>
    <xdr:to>
      <xdr:col>46</xdr:col>
      <xdr:colOff>38100</xdr:colOff>
      <xdr:row>56</xdr:row>
      <xdr:rowOff>314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49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16841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275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138694</xdr:rowOff>
    </xdr:from>
    <xdr:to>
      <xdr:col>41</xdr:col>
      <xdr:colOff>101600</xdr:colOff>
      <xdr:row>55</xdr:row>
      <xdr:rowOff>68844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39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85371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172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113137</xdr:rowOff>
    </xdr:from>
    <xdr:to>
      <xdr:col>36</xdr:col>
      <xdr:colOff>165100</xdr:colOff>
      <xdr:row>54</xdr:row>
      <xdr:rowOff>43287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19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59814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897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36258</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037758"/>
          <a:ext cx="1270" cy="1551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154385</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81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36258</xdr:rowOff>
    </xdr:from>
    <xdr:to>
      <xdr:col>55</xdr:col>
      <xdr:colOff>88900</xdr:colOff>
      <xdr:row>70</xdr:row>
      <xdr:rowOff>36258</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037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29020</xdr:rowOff>
    </xdr:from>
    <xdr:to>
      <xdr:col>55</xdr:col>
      <xdr:colOff>0</xdr:colOff>
      <xdr:row>79</xdr:row>
      <xdr:rowOff>8661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402120"/>
          <a:ext cx="838200" cy="15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54881</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085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32004</xdr:rowOff>
    </xdr:from>
    <xdr:to>
      <xdr:col>55</xdr:col>
      <xdr:colOff>50800</xdr:colOff>
      <xdr:row>77</xdr:row>
      <xdr:rowOff>133604</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2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110439</xdr:rowOff>
    </xdr:from>
    <xdr:to>
      <xdr:col>50</xdr:col>
      <xdr:colOff>114300</xdr:colOff>
      <xdr:row>78</xdr:row>
      <xdr:rowOff>29020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2969189"/>
          <a:ext cx="889000" cy="43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39573</xdr:rowOff>
    </xdr:from>
    <xdr:to>
      <xdr:col>50</xdr:col>
      <xdr:colOff>165100</xdr:colOff>
      <xdr:row>78</xdr:row>
      <xdr:rowOff>141173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132300</xdr:rowOff>
    </xdr:from>
    <xdr:ext cx="469744"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404428" y="1350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110439</xdr:rowOff>
    </xdr:from>
    <xdr:to>
      <xdr:col>45</xdr:col>
      <xdr:colOff>177800</xdr:colOff>
      <xdr:row>76</xdr:row>
      <xdr:rowOff>44768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2969189"/>
          <a:ext cx="889000" cy="10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111061</xdr:rowOff>
    </xdr:from>
    <xdr:to>
      <xdr:col>46</xdr:col>
      <xdr:colOff>38100</xdr:colOff>
      <xdr:row>78</xdr:row>
      <xdr:rowOff>41211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1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32338</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40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55169</xdr:rowOff>
    </xdr:from>
    <xdr:to>
      <xdr:col>41</xdr:col>
      <xdr:colOff>50800</xdr:colOff>
      <xdr:row>76</xdr:row>
      <xdr:rowOff>44768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2742469"/>
          <a:ext cx="889000" cy="33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125082</xdr:rowOff>
    </xdr:from>
    <xdr:to>
      <xdr:col>41</xdr:col>
      <xdr:colOff>101600</xdr:colOff>
      <xdr:row>77</xdr:row>
      <xdr:rowOff>55232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15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46359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24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133122</xdr:rowOff>
    </xdr:from>
    <xdr:to>
      <xdr:col>36</xdr:col>
      <xdr:colOff>165100</xdr:colOff>
      <xdr:row>77</xdr:row>
      <xdr:rowOff>63272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16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54399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25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129311</xdr:rowOff>
    </xdr:from>
    <xdr:to>
      <xdr:col>55</xdr:col>
      <xdr:colOff>50800</xdr:colOff>
      <xdr:row>79</xdr:row>
      <xdr:rowOff>59461</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5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44238</xdr:rowOff>
    </xdr:from>
    <xdr:ext cx="469744"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417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149670</xdr:rowOff>
    </xdr:from>
    <xdr:to>
      <xdr:col>50</xdr:col>
      <xdr:colOff>165100</xdr:colOff>
      <xdr:row>78</xdr:row>
      <xdr:rowOff>79820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3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96347</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1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59639</xdr:rowOff>
    </xdr:from>
    <xdr:to>
      <xdr:col>46</xdr:col>
      <xdr:colOff>38100</xdr:colOff>
      <xdr:row>75</xdr:row>
      <xdr:rowOff>161240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29183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6316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269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165418</xdr:rowOff>
    </xdr:from>
    <xdr:to>
      <xdr:col>41</xdr:col>
      <xdr:colOff>101600</xdr:colOff>
      <xdr:row>76</xdr:row>
      <xdr:rowOff>95568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02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112095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279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4369</xdr:rowOff>
    </xdr:from>
    <xdr:to>
      <xdr:col>36</xdr:col>
      <xdr:colOff>165100</xdr:colOff>
      <xdr:row>74</xdr:row>
      <xdr:rowOff>105969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269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122496</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246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31192</xdr:rowOff>
    </xdr:from>
    <xdr:to>
      <xdr:col>54</xdr:col>
      <xdr:colOff>189865</xdr:colOff>
      <xdr:row>98</xdr:row>
      <xdr:rowOff>112170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61692"/>
          <a:ext cx="1270" cy="1452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115997</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1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112170</xdr:rowOff>
    </xdr:from>
    <xdr:to>
      <xdr:col>55</xdr:col>
      <xdr:colOff>88900</xdr:colOff>
      <xdr:row>98</xdr:row>
      <xdr:rowOff>112170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1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149319</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36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31192</xdr:rowOff>
    </xdr:from>
    <xdr:to>
      <xdr:col>55</xdr:col>
      <xdr:colOff>88900</xdr:colOff>
      <xdr:row>90</xdr:row>
      <xdr:rowOff>31192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6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131645</xdr:rowOff>
    </xdr:from>
    <xdr:to>
      <xdr:col>55</xdr:col>
      <xdr:colOff>0</xdr:colOff>
      <xdr:row>96</xdr:row>
      <xdr:rowOff>112922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247945"/>
          <a:ext cx="838200" cy="32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145073</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261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166646</xdr:rowOff>
    </xdr:from>
    <xdr:to>
      <xdr:col>55</xdr:col>
      <xdr:colOff>50800</xdr:colOff>
      <xdr:row>95</xdr:row>
      <xdr:rowOff>96796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28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112922</xdr:rowOff>
    </xdr:from>
    <xdr:to>
      <xdr:col>50</xdr:col>
      <xdr:colOff>114300</xdr:colOff>
      <xdr:row>97</xdr:row>
      <xdr:rowOff>133615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572122"/>
          <a:ext cx="889000" cy="19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153442</xdr:rowOff>
    </xdr:from>
    <xdr:to>
      <xdr:col>50</xdr:col>
      <xdr:colOff>165100</xdr:colOff>
      <xdr:row>96</xdr:row>
      <xdr:rowOff>83592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4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100119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21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83933</xdr:rowOff>
    </xdr:from>
    <xdr:to>
      <xdr:col>45</xdr:col>
      <xdr:colOff>177800</xdr:colOff>
      <xdr:row>97</xdr:row>
      <xdr:rowOff>133615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543133"/>
          <a:ext cx="889000" cy="22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2761</xdr:rowOff>
    </xdr:from>
    <xdr:to>
      <xdr:col>46</xdr:col>
      <xdr:colOff>38100</xdr:colOff>
      <xdr:row>95</xdr:row>
      <xdr:rowOff>104361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29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120888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06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83933</xdr:rowOff>
    </xdr:from>
    <xdr:to>
      <xdr:col>41</xdr:col>
      <xdr:colOff>50800</xdr:colOff>
      <xdr:row>97</xdr:row>
      <xdr:rowOff>46670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543133"/>
          <a:ext cx="889000" cy="13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20799</xdr:rowOff>
    </xdr:from>
    <xdr:to>
      <xdr:col>41</xdr:col>
      <xdr:colOff>101600</xdr:colOff>
      <xdr:row>95</xdr:row>
      <xdr:rowOff>122399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30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138926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08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132552</xdr:rowOff>
    </xdr:from>
    <xdr:to>
      <xdr:col>36</xdr:col>
      <xdr:colOff>165100</xdr:colOff>
      <xdr:row>96</xdr:row>
      <xdr:rowOff>62702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42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79229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19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80845</xdr:rowOff>
    </xdr:from>
    <xdr:to>
      <xdr:col>55</xdr:col>
      <xdr:colOff>50800</xdr:colOff>
      <xdr:row>95</xdr:row>
      <xdr:rowOff>10995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1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103722</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04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62122</xdr:rowOff>
    </xdr:from>
    <xdr:to>
      <xdr:col>50</xdr:col>
      <xdr:colOff>165100</xdr:colOff>
      <xdr:row>96</xdr:row>
      <xdr:rowOff>163722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52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154849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61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82815</xdr:rowOff>
    </xdr:from>
    <xdr:to>
      <xdr:col>46</xdr:col>
      <xdr:colOff>38100</xdr:colOff>
      <xdr:row>98</xdr:row>
      <xdr:rowOff>12965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1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4092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0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33133</xdr:rowOff>
    </xdr:from>
    <xdr:to>
      <xdr:col>41</xdr:col>
      <xdr:colOff>101600</xdr:colOff>
      <xdr:row>96</xdr:row>
      <xdr:rowOff>134733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49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125860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58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167320</xdr:rowOff>
    </xdr:from>
    <xdr:to>
      <xdr:col>36</xdr:col>
      <xdr:colOff>165100</xdr:colOff>
      <xdr:row>97</xdr:row>
      <xdr:rowOff>97470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62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88597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71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77338</xdr:rowOff>
    </xdr:from>
    <xdr:to>
      <xdr:col>85</xdr:col>
      <xdr:colOff>126364</xdr:colOff>
      <xdr:row>38</xdr:row>
      <xdr:rowOff>139609</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392288"/>
          <a:ext cx="1269" cy="126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143436</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5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139609</xdr:rowOff>
    </xdr:from>
    <xdr:to>
      <xdr:col>86</xdr:col>
      <xdr:colOff>25400</xdr:colOff>
      <xdr:row>38</xdr:row>
      <xdr:rowOff>139609</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24015</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6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77338</xdr:rowOff>
    </xdr:from>
    <xdr:to>
      <xdr:col>86</xdr:col>
      <xdr:colOff>25400</xdr:colOff>
      <xdr:row>31</xdr:row>
      <xdr:rowOff>77338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392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118760</xdr:rowOff>
    </xdr:from>
    <xdr:to>
      <xdr:col>85</xdr:col>
      <xdr:colOff>127000</xdr:colOff>
      <xdr:row>38</xdr:row>
      <xdr:rowOff>139609</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33860"/>
          <a:ext cx="838200" cy="2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120692</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121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97815</xdr:rowOff>
    </xdr:from>
    <xdr:to>
      <xdr:col>85</xdr:col>
      <xdr:colOff>177800</xdr:colOff>
      <xdr:row>37</xdr:row>
      <xdr:rowOff>27965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2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62799</xdr:rowOff>
    </xdr:from>
    <xdr:to>
      <xdr:col>81</xdr:col>
      <xdr:colOff>50800</xdr:colOff>
      <xdr:row>38</xdr:row>
      <xdr:rowOff>118760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577899"/>
          <a:ext cx="889000" cy="5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90134</xdr:rowOff>
    </xdr:from>
    <xdr:to>
      <xdr:col>81</xdr:col>
      <xdr:colOff>101600</xdr:colOff>
      <xdr:row>37</xdr:row>
      <xdr:rowOff>20284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26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36811</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03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62799</xdr:rowOff>
    </xdr:from>
    <xdr:to>
      <xdr:col>76</xdr:col>
      <xdr:colOff>114300</xdr:colOff>
      <xdr:row>38</xdr:row>
      <xdr:rowOff>139654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577899"/>
          <a:ext cx="889000" cy="7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156200</xdr:rowOff>
    </xdr:from>
    <xdr:to>
      <xdr:col>76</xdr:col>
      <xdr:colOff>165100</xdr:colOff>
      <xdr:row>37</xdr:row>
      <xdr:rowOff>86350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32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102877</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10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437</xdr:rowOff>
    </xdr:from>
    <xdr:to>
      <xdr:col>71</xdr:col>
      <xdr:colOff>177800</xdr:colOff>
      <xdr:row>38</xdr:row>
      <xdr:rowOff>139654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515537"/>
          <a:ext cx="889000" cy="13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98547</xdr:rowOff>
    </xdr:from>
    <xdr:to>
      <xdr:col>72</xdr:col>
      <xdr:colOff>38100</xdr:colOff>
      <xdr:row>37</xdr:row>
      <xdr:rowOff>28697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27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45224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04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6558</xdr:rowOff>
    </xdr:from>
    <xdr:to>
      <xdr:col>67</xdr:col>
      <xdr:colOff>101600</xdr:colOff>
      <xdr:row>35</xdr:row>
      <xdr:rowOff>108158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0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124685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578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88809</xdr:rowOff>
    </xdr:from>
    <xdr:to>
      <xdr:col>85</xdr:col>
      <xdr:colOff>177800</xdr:colOff>
      <xdr:row>39</xdr:row>
      <xdr:rowOff>18959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3736</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188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67960</xdr:rowOff>
    </xdr:from>
    <xdr:to>
      <xdr:col>81</xdr:col>
      <xdr:colOff>101600</xdr:colOff>
      <xdr:row>38</xdr:row>
      <xdr:rowOff>169560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58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160687</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675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11999</xdr:rowOff>
    </xdr:from>
    <xdr:to>
      <xdr:col>76</xdr:col>
      <xdr:colOff>165100</xdr:colOff>
      <xdr:row>38</xdr:row>
      <xdr:rowOff>113599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2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104726</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61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88854</xdr:rowOff>
    </xdr:from>
    <xdr:to>
      <xdr:col>72</xdr:col>
      <xdr:colOff>38100</xdr:colOff>
      <xdr:row>39</xdr:row>
      <xdr:rowOff>19004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10131</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121087</xdr:rowOff>
    </xdr:from>
    <xdr:to>
      <xdr:col>67</xdr:col>
      <xdr:colOff>101600</xdr:colOff>
      <xdr:row>38</xdr:row>
      <xdr:rowOff>51237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6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42364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55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136157</xdr:rowOff>
    </xdr:from>
    <xdr:to>
      <xdr:col>85</xdr:col>
      <xdr:colOff>126364</xdr:colOff>
      <xdr:row>78</xdr:row>
      <xdr:rowOff>95847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1966207"/>
          <a:ext cx="1269" cy="1502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99674</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47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95847</xdr:rowOff>
    </xdr:from>
    <xdr:to>
      <xdr:col>86</xdr:col>
      <xdr:colOff>25400</xdr:colOff>
      <xdr:row>78</xdr:row>
      <xdr:rowOff>95847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468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82834</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74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136157</xdr:rowOff>
    </xdr:from>
    <xdr:to>
      <xdr:col>86</xdr:col>
      <xdr:colOff>25400</xdr:colOff>
      <xdr:row>69</xdr:row>
      <xdr:rowOff>136157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196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95847</xdr:rowOff>
    </xdr:from>
    <xdr:to>
      <xdr:col>85</xdr:col>
      <xdr:colOff>127000</xdr:colOff>
      <xdr:row>78</xdr:row>
      <xdr:rowOff>142253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468947"/>
          <a:ext cx="838200" cy="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71753</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587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48876</xdr:rowOff>
    </xdr:from>
    <xdr:to>
      <xdr:col>85</xdr:col>
      <xdr:colOff>177800</xdr:colOff>
      <xdr:row>74</xdr:row>
      <xdr:rowOff>150476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273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142253</xdr:rowOff>
    </xdr:from>
    <xdr:to>
      <xdr:col>81</xdr:col>
      <xdr:colOff>50800</xdr:colOff>
      <xdr:row>79</xdr:row>
      <xdr:rowOff>45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515353"/>
          <a:ext cx="889000" cy="2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106635</xdr:rowOff>
    </xdr:from>
    <xdr:to>
      <xdr:col>81</xdr:col>
      <xdr:colOff>101600</xdr:colOff>
      <xdr:row>75</xdr:row>
      <xdr:rowOff>36785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279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53312</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56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45</xdr:rowOff>
    </xdr:from>
    <xdr:to>
      <xdr:col>76</xdr:col>
      <xdr:colOff>114300</xdr:colOff>
      <xdr:row>79</xdr:row>
      <xdr:rowOff>46546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544595"/>
          <a:ext cx="889000" cy="4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77889</xdr:rowOff>
    </xdr:from>
    <xdr:to>
      <xdr:col>76</xdr:col>
      <xdr:colOff>165100</xdr:colOff>
      <xdr:row>75</xdr:row>
      <xdr:rowOff>8039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27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24566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5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46546</xdr:rowOff>
    </xdr:from>
    <xdr:to>
      <xdr:col>71</xdr:col>
      <xdr:colOff>177800</xdr:colOff>
      <xdr:row>79</xdr:row>
      <xdr:rowOff>77369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3591096"/>
          <a:ext cx="889000" cy="3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133991</xdr:rowOff>
    </xdr:from>
    <xdr:to>
      <xdr:col>72</xdr:col>
      <xdr:colOff>38100</xdr:colOff>
      <xdr:row>75</xdr:row>
      <xdr:rowOff>64141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282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80668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59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16872</xdr:rowOff>
    </xdr:from>
    <xdr:to>
      <xdr:col>67</xdr:col>
      <xdr:colOff>101600</xdr:colOff>
      <xdr:row>75</xdr:row>
      <xdr:rowOff>118472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287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134999</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65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45047</xdr:rowOff>
    </xdr:from>
    <xdr:to>
      <xdr:col>85</xdr:col>
      <xdr:colOff>177800</xdr:colOff>
      <xdr:row>78</xdr:row>
      <xdr:rowOff>146647</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41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131424</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33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91453</xdr:rowOff>
    </xdr:from>
    <xdr:to>
      <xdr:col>81</xdr:col>
      <xdr:colOff>101600</xdr:colOff>
      <xdr:row>79</xdr:row>
      <xdr:rowOff>21603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46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12730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55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120695</xdr:rowOff>
    </xdr:from>
    <xdr:to>
      <xdr:col>76</xdr:col>
      <xdr:colOff>165100</xdr:colOff>
      <xdr:row>79</xdr:row>
      <xdr:rowOff>50845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49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41972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58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167196</xdr:rowOff>
    </xdr:from>
    <xdr:to>
      <xdr:col>72</xdr:col>
      <xdr:colOff>38100</xdr:colOff>
      <xdr:row>79</xdr:row>
      <xdr:rowOff>97346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54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88473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63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26569</xdr:rowOff>
    </xdr:from>
    <xdr:to>
      <xdr:col>67</xdr:col>
      <xdr:colOff>101600</xdr:colOff>
      <xdr:row>79</xdr:row>
      <xdr:rowOff>128169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57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119296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66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99626</xdr:rowOff>
    </xdr:from>
    <xdr:to>
      <xdr:col>85</xdr:col>
      <xdr:colOff>126364</xdr:colOff>
      <xdr:row>98</xdr:row>
      <xdr:rowOff>84758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701576"/>
          <a:ext cx="1269" cy="118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88585</xdr:rowOff>
    </xdr:from>
    <xdr:ext cx="534377"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689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84758</xdr:rowOff>
    </xdr:from>
    <xdr:to>
      <xdr:col>86</xdr:col>
      <xdr:colOff>25400</xdr:colOff>
      <xdr:row>98</xdr:row>
      <xdr:rowOff>84758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6886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46303</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47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99626</xdr:rowOff>
    </xdr:from>
    <xdr:to>
      <xdr:col>86</xdr:col>
      <xdr:colOff>25400</xdr:colOff>
      <xdr:row>91</xdr:row>
      <xdr:rowOff>99626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70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99626</xdr:rowOff>
    </xdr:from>
    <xdr:to>
      <xdr:col>85</xdr:col>
      <xdr:colOff>127000</xdr:colOff>
      <xdr:row>93</xdr:row>
      <xdr:rowOff>58561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5701576"/>
          <a:ext cx="838200" cy="30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90557</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54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112130</xdr:rowOff>
    </xdr:from>
    <xdr:to>
      <xdr:col>85</xdr:col>
      <xdr:colOff>177800</xdr:colOff>
      <xdr:row>97</xdr:row>
      <xdr:rowOff>42280</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57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58561</xdr:rowOff>
    </xdr:from>
    <xdr:to>
      <xdr:col>81</xdr:col>
      <xdr:colOff>50800</xdr:colOff>
      <xdr:row>94</xdr:row>
      <xdr:rowOff>82705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003411"/>
          <a:ext cx="889000" cy="19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8204</xdr:rowOff>
    </xdr:from>
    <xdr:to>
      <xdr:col>81</xdr:col>
      <xdr:colOff>101600</xdr:colOff>
      <xdr:row>97</xdr:row>
      <xdr:rowOff>109804</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63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100931</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73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82705</xdr:rowOff>
    </xdr:from>
    <xdr:to>
      <xdr:col>76</xdr:col>
      <xdr:colOff>114300</xdr:colOff>
      <xdr:row>95</xdr:row>
      <xdr:rowOff>127836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6199005"/>
          <a:ext cx="889000" cy="21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111806</xdr:rowOff>
    </xdr:from>
    <xdr:to>
      <xdr:col>76</xdr:col>
      <xdr:colOff>165100</xdr:colOff>
      <xdr:row>97</xdr:row>
      <xdr:rowOff>41956</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57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33083</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66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127836</xdr:rowOff>
    </xdr:from>
    <xdr:to>
      <xdr:col>71</xdr:col>
      <xdr:colOff>177800</xdr:colOff>
      <xdr:row>96</xdr:row>
      <xdr:rowOff>47149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2814300" y="16415586"/>
          <a:ext cx="889000" cy="9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65483</xdr:rowOff>
    </xdr:from>
    <xdr:to>
      <xdr:col>72</xdr:col>
      <xdr:colOff>38100</xdr:colOff>
      <xdr:row>97</xdr:row>
      <xdr:rowOff>167083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696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158210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78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103577</xdr:rowOff>
    </xdr:from>
    <xdr:to>
      <xdr:col>67</xdr:col>
      <xdr:colOff>101600</xdr:colOff>
      <xdr:row>98</xdr:row>
      <xdr:rowOff>33727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734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24854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82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48826</xdr:rowOff>
    </xdr:from>
    <xdr:to>
      <xdr:col>85</xdr:col>
      <xdr:colOff>177800</xdr:colOff>
      <xdr:row>91</xdr:row>
      <xdr:rowOff>150426</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565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1853</xdr:rowOff>
    </xdr:from>
    <xdr:ext cx="599010"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5603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7761</xdr:rowOff>
    </xdr:from>
    <xdr:to>
      <xdr:col>81</xdr:col>
      <xdr:colOff>101600</xdr:colOff>
      <xdr:row>93</xdr:row>
      <xdr:rowOff>109361</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595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125888</xdr:rowOff>
    </xdr:from>
    <xdr:ext cx="59901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181795" y="15727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31905</xdr:rowOff>
    </xdr:from>
    <xdr:to>
      <xdr:col>76</xdr:col>
      <xdr:colOff>165100</xdr:colOff>
      <xdr:row>94</xdr:row>
      <xdr:rowOff>133505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14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150032</xdr:rowOff>
    </xdr:from>
    <xdr:ext cx="59901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292795" y="15923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77036</xdr:rowOff>
    </xdr:from>
    <xdr:to>
      <xdr:col>72</xdr:col>
      <xdr:colOff>38100</xdr:colOff>
      <xdr:row>96</xdr:row>
      <xdr:rowOff>7186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3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23713</xdr:rowOff>
    </xdr:from>
    <xdr:ext cx="59901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03795" y="16140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167799</xdr:rowOff>
    </xdr:from>
    <xdr:to>
      <xdr:col>67</xdr:col>
      <xdr:colOff>101600</xdr:colOff>
      <xdr:row>96</xdr:row>
      <xdr:rowOff>97949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45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114476</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23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44983</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59933"/>
          <a:ext cx="1269" cy="1371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163110</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3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44983</xdr:rowOff>
    </xdr:from>
    <xdr:to>
      <xdr:col>116</xdr:col>
      <xdr:colOff>152400</xdr:colOff>
      <xdr:row>31</xdr:row>
      <xdr:rowOff>44983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59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109220</xdr:rowOff>
    </xdr:from>
    <xdr:to>
      <xdr:col>116</xdr:col>
      <xdr:colOff>63500</xdr:colOff>
      <xdr:row>38</xdr:row>
      <xdr:rowOff>131090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6624320"/>
          <a:ext cx="838200" cy="2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79392</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080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56515</xdr:rowOff>
    </xdr:from>
    <xdr:to>
      <xdr:col>116</xdr:col>
      <xdr:colOff>114300</xdr:colOff>
      <xdr:row>36</xdr:row>
      <xdr:rowOff>158115</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22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131090</xdr:rowOff>
    </xdr:from>
    <xdr:to>
      <xdr:col>111</xdr:col>
      <xdr:colOff>177800</xdr:colOff>
      <xdr:row>39</xdr:row>
      <xdr:rowOff>8407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646190"/>
          <a:ext cx="889000" cy="4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116180</xdr:rowOff>
    </xdr:from>
    <xdr:to>
      <xdr:col>112</xdr:col>
      <xdr:colOff>38100</xdr:colOff>
      <xdr:row>37</xdr:row>
      <xdr:rowOff>46330</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2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62857</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06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8407</xdr:rowOff>
    </xdr:from>
    <xdr:to>
      <xdr:col>107</xdr:col>
      <xdr:colOff>50800</xdr:colOff>
      <xdr:row>39</xdr:row>
      <xdr:rowOff>10693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545300" y="669495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129896</xdr:rowOff>
    </xdr:from>
    <xdr:to>
      <xdr:col>107</xdr:col>
      <xdr:colOff>101600</xdr:colOff>
      <xdr:row>37</xdr:row>
      <xdr:rowOff>60046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3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76573</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07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10693</xdr:rowOff>
    </xdr:from>
    <xdr:to>
      <xdr:col>102</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697243"/>
          <a:ext cx="889000" cy="3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168377</xdr:rowOff>
    </xdr:from>
    <xdr:to>
      <xdr:col>102</xdr:col>
      <xdr:colOff>165100</xdr:colOff>
      <xdr:row>37</xdr:row>
      <xdr:rowOff>98527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34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115054</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115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157404</xdr:rowOff>
    </xdr:from>
    <xdr:to>
      <xdr:col>98</xdr:col>
      <xdr:colOff>38100</xdr:colOff>
      <xdr:row>37</xdr:row>
      <xdr:rowOff>87554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32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104081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10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58420</xdr:rowOff>
    </xdr:from>
    <xdr:to>
      <xdr:col>116</xdr:col>
      <xdr:colOff>114300</xdr:colOff>
      <xdr:row>38</xdr:row>
      <xdr:rowOff>160020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5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144797</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4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80290</xdr:rowOff>
    </xdr:from>
    <xdr:to>
      <xdr:col>112</xdr:col>
      <xdr:colOff>38100</xdr:colOff>
      <xdr:row>39</xdr:row>
      <xdr:rowOff>10440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5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1567</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66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129057</xdr:rowOff>
    </xdr:from>
    <xdr:to>
      <xdr:col>107</xdr:col>
      <xdr:colOff>101600</xdr:colOff>
      <xdr:row>39</xdr:row>
      <xdr:rowOff>59207</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4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50334</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5017" y="6736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131343</xdr:rowOff>
    </xdr:from>
    <xdr:to>
      <xdr:col>102</xdr:col>
      <xdr:colOff>165100</xdr:colOff>
      <xdr:row>39</xdr:row>
      <xdr:rowOff>61493</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52620</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6017" y="6739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154711</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727211"/>
          <a:ext cx="1269" cy="143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101388</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50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154711</xdr:rowOff>
    </xdr:from>
    <xdr:to>
      <xdr:col>116</xdr:col>
      <xdr:colOff>152400</xdr:colOff>
      <xdr:row>50</xdr:row>
      <xdr:rowOff>154711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72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23038</xdr:rowOff>
    </xdr:from>
    <xdr:to>
      <xdr:col>116</xdr:col>
      <xdr:colOff>63500</xdr:colOff>
      <xdr:row>58</xdr:row>
      <xdr:rowOff>131775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9967138"/>
          <a:ext cx="838200" cy="10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26890</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628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4013</xdr:rowOff>
    </xdr:from>
    <xdr:to>
      <xdr:col>116</xdr:col>
      <xdr:colOff>114300</xdr:colOff>
      <xdr:row>57</xdr:row>
      <xdr:rowOff>105613</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77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160807</xdr:rowOff>
    </xdr:from>
    <xdr:to>
      <xdr:col>111</xdr:col>
      <xdr:colOff>177800</xdr:colOff>
      <xdr:row>58</xdr:row>
      <xdr:rowOff>23038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9933457"/>
          <a:ext cx="889000" cy="3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31826</xdr:rowOff>
    </xdr:from>
    <xdr:to>
      <xdr:col>112</xdr:col>
      <xdr:colOff>38100</xdr:colOff>
      <xdr:row>57</xdr:row>
      <xdr:rowOff>133426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80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149953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57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160807</xdr:rowOff>
    </xdr:from>
    <xdr:to>
      <xdr:col>107</xdr:col>
      <xdr:colOff>50800</xdr:colOff>
      <xdr:row>58</xdr:row>
      <xdr:rowOff>4140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9933457"/>
          <a:ext cx="8890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31217</xdr:rowOff>
    </xdr:from>
    <xdr:to>
      <xdr:col>107</xdr:col>
      <xdr:colOff>101600</xdr:colOff>
      <xdr:row>57</xdr:row>
      <xdr:rowOff>132817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803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149344</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57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154101</xdr:rowOff>
    </xdr:from>
    <xdr:to>
      <xdr:col>102</xdr:col>
      <xdr:colOff>114300</xdr:colOff>
      <xdr:row>58</xdr:row>
      <xdr:rowOff>4140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9926751"/>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54839</xdr:rowOff>
    </xdr:from>
    <xdr:to>
      <xdr:col>102</xdr:col>
      <xdr:colOff>165100</xdr:colOff>
      <xdr:row>57</xdr:row>
      <xdr:rowOff>156439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1516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60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93091</xdr:rowOff>
    </xdr:from>
    <xdr:to>
      <xdr:col>98</xdr:col>
      <xdr:colOff>38100</xdr:colOff>
      <xdr:row>58</xdr:row>
      <xdr:rowOff>23241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86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39768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64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80975</xdr:rowOff>
    </xdr:from>
    <xdr:to>
      <xdr:col>116</xdr:col>
      <xdr:colOff>114300</xdr:colOff>
      <xdr:row>59</xdr:row>
      <xdr:rowOff>11125</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02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167352</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94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143688</xdr:rowOff>
    </xdr:from>
    <xdr:to>
      <xdr:col>112</xdr:col>
      <xdr:colOff>38100</xdr:colOff>
      <xdr:row>58</xdr:row>
      <xdr:rowOff>73838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91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64965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1000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110007</xdr:rowOff>
    </xdr:from>
    <xdr:to>
      <xdr:col>107</xdr:col>
      <xdr:colOff>101600</xdr:colOff>
      <xdr:row>58</xdr:row>
      <xdr:rowOff>40157</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8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31284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97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124790</xdr:rowOff>
    </xdr:from>
    <xdr:to>
      <xdr:col>102</xdr:col>
      <xdr:colOff>165100</xdr:colOff>
      <xdr:row>58</xdr:row>
      <xdr:rowOff>54940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8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46067</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99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103301</xdr:rowOff>
    </xdr:from>
    <xdr:to>
      <xdr:col>98</xdr:col>
      <xdr:colOff>38100</xdr:colOff>
      <xdr:row>58</xdr:row>
      <xdr:rowOff>33451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87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24578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96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126270</xdr:rowOff>
    </xdr:from>
    <xdr:to>
      <xdr:col>116</xdr:col>
      <xdr:colOff>62864</xdr:colOff>
      <xdr:row>77</xdr:row>
      <xdr:rowOff>144235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127770"/>
          <a:ext cx="1269" cy="121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148062</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34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144235</xdr:rowOff>
    </xdr:from>
    <xdr:to>
      <xdr:col>116</xdr:col>
      <xdr:colOff>152400</xdr:colOff>
      <xdr:row>77</xdr:row>
      <xdr:rowOff>144235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34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72947</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0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126270</xdr:rowOff>
    </xdr:from>
    <xdr:to>
      <xdr:col>116</xdr:col>
      <xdr:colOff>152400</xdr:colOff>
      <xdr:row>70</xdr:row>
      <xdr:rowOff>126270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12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164865</xdr:rowOff>
    </xdr:from>
    <xdr:to>
      <xdr:col>116</xdr:col>
      <xdr:colOff>63500</xdr:colOff>
      <xdr:row>75</xdr:row>
      <xdr:rowOff>47936</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852165"/>
          <a:ext cx="838200" cy="5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61980</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406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39103</xdr:rowOff>
    </xdr:from>
    <xdr:to>
      <xdr:col>116</xdr:col>
      <xdr:colOff>114300</xdr:colOff>
      <xdr:row>73</xdr:row>
      <xdr:rowOff>140703</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5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47936</xdr:rowOff>
    </xdr:from>
    <xdr:to>
      <xdr:col>111</xdr:col>
      <xdr:colOff>177800</xdr:colOff>
      <xdr:row>75</xdr:row>
      <xdr:rowOff>90932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906686"/>
          <a:ext cx="889000" cy="4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52019</xdr:rowOff>
    </xdr:from>
    <xdr:to>
      <xdr:col>112</xdr:col>
      <xdr:colOff>38100</xdr:colOff>
      <xdr:row>73</xdr:row>
      <xdr:rowOff>153619</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56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170146</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34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82035</xdr:rowOff>
    </xdr:from>
    <xdr:to>
      <xdr:col>107</xdr:col>
      <xdr:colOff>50800</xdr:colOff>
      <xdr:row>75</xdr:row>
      <xdr:rowOff>90932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2940785"/>
          <a:ext cx="889000" cy="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95548</xdr:rowOff>
    </xdr:from>
    <xdr:to>
      <xdr:col>107</xdr:col>
      <xdr:colOff>101600</xdr:colOff>
      <xdr:row>74</xdr:row>
      <xdr:rowOff>25698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6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42225</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38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80340</xdr:rowOff>
    </xdr:from>
    <xdr:to>
      <xdr:col>102</xdr:col>
      <xdr:colOff>114300</xdr:colOff>
      <xdr:row>75</xdr:row>
      <xdr:rowOff>82035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2939090"/>
          <a:ext cx="889000" cy="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148717</xdr:rowOff>
    </xdr:from>
    <xdr:to>
      <xdr:col>102</xdr:col>
      <xdr:colOff>165100</xdr:colOff>
      <xdr:row>74</xdr:row>
      <xdr:rowOff>78867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66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95394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43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84385</xdr:rowOff>
    </xdr:from>
    <xdr:to>
      <xdr:col>98</xdr:col>
      <xdr:colOff>38100</xdr:colOff>
      <xdr:row>74</xdr:row>
      <xdr:rowOff>14535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60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31062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37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114065</xdr:rowOff>
    </xdr:from>
    <xdr:to>
      <xdr:col>116</xdr:col>
      <xdr:colOff>114300</xdr:colOff>
      <xdr:row>75</xdr:row>
      <xdr:rowOff>44215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80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92492</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77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168586</xdr:rowOff>
    </xdr:from>
    <xdr:to>
      <xdr:col>112</xdr:col>
      <xdr:colOff>38100</xdr:colOff>
      <xdr:row>75</xdr:row>
      <xdr:rowOff>98736</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85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89863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94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40132</xdr:rowOff>
    </xdr:from>
    <xdr:to>
      <xdr:col>107</xdr:col>
      <xdr:colOff>101600</xdr:colOff>
      <xdr:row>75</xdr:row>
      <xdr:rowOff>141732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89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132859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99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31235</xdr:rowOff>
    </xdr:from>
    <xdr:to>
      <xdr:col>102</xdr:col>
      <xdr:colOff>165100</xdr:colOff>
      <xdr:row>75</xdr:row>
      <xdr:rowOff>132835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88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123962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98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29540</xdr:rowOff>
    </xdr:from>
    <xdr:to>
      <xdr:col>98</xdr:col>
      <xdr:colOff>38100</xdr:colOff>
      <xdr:row>75</xdr:row>
      <xdr:rowOff>131140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88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122268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98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ふるさと納税の寄附額の増加に伴って、物件費やふるさと振興基金を含む積立金が増加している。扶助費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町費による高校生以下の医療費無償化への取組などで類似団体内でも高い傾向にある。公共施設等の老朽化に伴い、大規模改修などの普通建設事業費は増加傾向にあり、反対に後年度に大型建設工事が控えていたことから普通建設事業費（うち</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新規整備）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は抑制傾向にある。公債費については、将来への負担が過大にならないように抑えつつ、かつ財政措置があるものに限定して起債しており、類似団体内では低く推移している。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近い将来直面する公共施設等を含むインフラの整備に備え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積立金の積み増しを行いながら計画的なインフラ等の改修、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統合・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更新を行っていく必要がある。また、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不必要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に財政規模を肥大させるのではなく、基金等の活用を図りながら、将来を見据えた財政健全化に努めていく。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宮崎県川南町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14,930
14,569
90.13
17,220,977
16,798,102
384,658
4,825,235
5,573,486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92075</xdr:rowOff>
    </xdr:from>
    <xdr:to>
      <xdr:col>24</xdr:col>
      <xdr:colOff>62865</xdr:colOff>
      <xdr:row>37</xdr:row>
      <xdr:rowOff>159893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7025"/>
          <a:ext cx="1270" cy="109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163720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159893</xdr:rowOff>
    </xdr:from>
    <xdr:to>
      <xdr:col>24</xdr:col>
      <xdr:colOff>152400</xdr:colOff>
      <xdr:row>37</xdr:row>
      <xdr:rowOff>159893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38752</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92075</xdr:rowOff>
    </xdr:from>
    <xdr:to>
      <xdr:col>24</xdr:col>
      <xdr:colOff>152400</xdr:colOff>
      <xdr:row>31</xdr:row>
      <xdr:rowOff>92075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7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44831</xdr:rowOff>
    </xdr:from>
    <xdr:to>
      <xdr:col>24</xdr:col>
      <xdr:colOff>63500</xdr:colOff>
      <xdr:row>35</xdr:row>
      <xdr:rowOff>118745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45581"/>
          <a:ext cx="83820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106824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646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83947</xdr:rowOff>
    </xdr:from>
    <xdr:to>
      <xdr:col>24</xdr:col>
      <xdr:colOff>114300</xdr:colOff>
      <xdr:row>35</xdr:row>
      <xdr:rowOff>14097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1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27686</xdr:rowOff>
    </xdr:from>
    <xdr:to>
      <xdr:col>19</xdr:col>
      <xdr:colOff>177800</xdr:colOff>
      <xdr:row>35</xdr:row>
      <xdr:rowOff>118745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28436"/>
          <a:ext cx="889000" cy="9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102616</xdr:rowOff>
    </xdr:from>
    <xdr:to>
      <xdr:col>20</xdr:col>
      <xdr:colOff>38100</xdr:colOff>
      <xdr:row>35</xdr:row>
      <xdr:rowOff>32766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3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49293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07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27686</xdr:rowOff>
    </xdr:from>
    <xdr:to>
      <xdr:col>15</xdr:col>
      <xdr:colOff>50800</xdr:colOff>
      <xdr:row>36</xdr:row>
      <xdr:rowOff>41783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28436"/>
          <a:ext cx="889000" cy="18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21844</xdr:rowOff>
    </xdr:from>
    <xdr:to>
      <xdr:col>15</xdr:col>
      <xdr:colOff>101600</xdr:colOff>
      <xdr:row>35</xdr:row>
      <xdr:rowOff>123444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2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114571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1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39116</xdr:rowOff>
    </xdr:from>
    <xdr:to>
      <xdr:col>10</xdr:col>
      <xdr:colOff>114300</xdr:colOff>
      <xdr:row>36</xdr:row>
      <xdr:rowOff>41783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11316"/>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85090</xdr:rowOff>
    </xdr:from>
    <xdr:to>
      <xdr:col>10</xdr:col>
      <xdr:colOff>165100</xdr:colOff>
      <xdr:row>36</xdr:row>
      <xdr:rowOff>15240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31767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6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97663</xdr:rowOff>
    </xdr:from>
    <xdr:to>
      <xdr:col>6</xdr:col>
      <xdr:colOff>38100</xdr:colOff>
      <xdr:row>35</xdr:row>
      <xdr:rowOff>27813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2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44340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0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165481</xdr:rowOff>
    </xdr:from>
    <xdr:to>
      <xdr:col>24</xdr:col>
      <xdr:colOff>114300</xdr:colOff>
      <xdr:row>35</xdr:row>
      <xdr:rowOff>95631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9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143908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7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67945</xdr:rowOff>
    </xdr:from>
    <xdr:to>
      <xdr:col>20</xdr:col>
      <xdr:colOff>38100</xdr:colOff>
      <xdr:row>35</xdr:row>
      <xdr:rowOff>169545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6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160672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6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148336</xdr:rowOff>
    </xdr:from>
    <xdr:to>
      <xdr:col>15</xdr:col>
      <xdr:colOff>101600</xdr:colOff>
      <xdr:row>35</xdr:row>
      <xdr:rowOff>78486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7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95013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162433</xdr:rowOff>
    </xdr:from>
    <xdr:to>
      <xdr:col>10</xdr:col>
      <xdr:colOff>165100</xdr:colOff>
      <xdr:row>36</xdr:row>
      <xdr:rowOff>92583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6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83710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159766</xdr:rowOff>
    </xdr:from>
    <xdr:to>
      <xdr:col>6</xdr:col>
      <xdr:colOff>38100</xdr:colOff>
      <xdr:row>36</xdr:row>
      <xdr:rowOff>89916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6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81043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5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22680</xdr:rowOff>
    </xdr:from>
    <xdr:to>
      <xdr:col>24</xdr:col>
      <xdr:colOff>62865</xdr:colOff>
      <xdr:row>59</xdr:row>
      <xdr:rowOff>150670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66630"/>
          <a:ext cx="1270" cy="1499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154497</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27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150670</xdr:rowOff>
    </xdr:from>
    <xdr:to>
      <xdr:col>24</xdr:col>
      <xdr:colOff>152400</xdr:colOff>
      <xdr:row>59</xdr:row>
      <xdr:rowOff>150670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26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140807</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4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22680</xdr:rowOff>
    </xdr:from>
    <xdr:to>
      <xdr:col>24</xdr:col>
      <xdr:colOff>152400</xdr:colOff>
      <xdr:row>51</xdr:row>
      <xdr:rowOff>22680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6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22680</xdr:rowOff>
    </xdr:from>
    <xdr:to>
      <xdr:col>24</xdr:col>
      <xdr:colOff>63500</xdr:colOff>
      <xdr:row>53</xdr:row>
      <xdr:rowOff>104763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8766630"/>
          <a:ext cx="838200" cy="42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90461</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8631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112034</xdr:rowOff>
    </xdr:from>
    <xdr:to>
      <xdr:col>24</xdr:col>
      <xdr:colOff>114300</xdr:colOff>
      <xdr:row>58</xdr:row>
      <xdr:rowOff>42184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88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104763</xdr:rowOff>
    </xdr:from>
    <xdr:to>
      <xdr:col>19</xdr:col>
      <xdr:colOff>177800</xdr:colOff>
      <xdr:row>56</xdr:row>
      <xdr:rowOff>12726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191613"/>
          <a:ext cx="889000" cy="42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22694</xdr:rowOff>
    </xdr:from>
    <xdr:to>
      <xdr:col>20</xdr:col>
      <xdr:colOff>38100</xdr:colOff>
      <xdr:row>58</xdr:row>
      <xdr:rowOff>124294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6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115421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1005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73827</xdr:rowOff>
    </xdr:from>
    <xdr:to>
      <xdr:col>15</xdr:col>
      <xdr:colOff>50800</xdr:colOff>
      <xdr:row>56</xdr:row>
      <xdr:rowOff>12726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9503577"/>
          <a:ext cx="889000" cy="11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155459</xdr:rowOff>
    </xdr:from>
    <xdr:to>
      <xdr:col>15</xdr:col>
      <xdr:colOff>101600</xdr:colOff>
      <xdr:row>58</xdr:row>
      <xdr:rowOff>85609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28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76736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1002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73827</xdr:rowOff>
    </xdr:from>
    <xdr:to>
      <xdr:col>10</xdr:col>
      <xdr:colOff>114300</xdr:colOff>
      <xdr:row>58</xdr:row>
      <xdr:rowOff>16870</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503577"/>
          <a:ext cx="889000" cy="45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120107</xdr:rowOff>
    </xdr:from>
    <xdr:to>
      <xdr:col>10</xdr:col>
      <xdr:colOff>165100</xdr:colOff>
      <xdr:row>57</xdr:row>
      <xdr:rowOff>50257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7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41384</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981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13481</xdr:rowOff>
    </xdr:from>
    <xdr:to>
      <xdr:col>6</xdr:col>
      <xdr:colOff>38100</xdr:colOff>
      <xdr:row>59</xdr:row>
      <xdr:rowOff>115081</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12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106208</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10221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143330</xdr:rowOff>
    </xdr:from>
    <xdr:to>
      <xdr:col>24</xdr:col>
      <xdr:colOff>114300</xdr:colOff>
      <xdr:row>51</xdr:row>
      <xdr:rowOff>73480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871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96357</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866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53963</xdr:rowOff>
    </xdr:from>
    <xdr:to>
      <xdr:col>20</xdr:col>
      <xdr:colOff>38100</xdr:colOff>
      <xdr:row>53</xdr:row>
      <xdr:rowOff>155563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14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640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8916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133376</xdr:rowOff>
    </xdr:from>
    <xdr:to>
      <xdr:col>15</xdr:col>
      <xdr:colOff>101600</xdr:colOff>
      <xdr:row>56</xdr:row>
      <xdr:rowOff>63526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56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80053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9338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23027</xdr:rowOff>
    </xdr:from>
    <xdr:to>
      <xdr:col>10</xdr:col>
      <xdr:colOff>165100</xdr:colOff>
      <xdr:row>55</xdr:row>
      <xdr:rowOff>124627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45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141154</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9228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137520</xdr:rowOff>
    </xdr:from>
    <xdr:to>
      <xdr:col>6</xdr:col>
      <xdr:colOff>38100</xdr:colOff>
      <xdr:row>58</xdr:row>
      <xdr:rowOff>67670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1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84197</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968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126809</xdr:rowOff>
    </xdr:from>
    <xdr:to>
      <xdr:col>24</xdr:col>
      <xdr:colOff>62865</xdr:colOff>
      <xdr:row>78</xdr:row>
      <xdr:rowOff>155042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99759"/>
          <a:ext cx="1270" cy="1228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158869</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31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155042</xdr:rowOff>
    </xdr:from>
    <xdr:to>
      <xdr:col>24</xdr:col>
      <xdr:colOff>152400</xdr:colOff>
      <xdr:row>78</xdr:row>
      <xdr:rowOff>155042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52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73486</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074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251,515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126809</xdr:rowOff>
    </xdr:from>
    <xdr:to>
      <xdr:col>24</xdr:col>
      <xdr:colOff>152400</xdr:colOff>
      <xdr:row>71</xdr:row>
      <xdr:rowOff>126809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99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167932</xdr:rowOff>
    </xdr:from>
    <xdr:to>
      <xdr:col>24</xdr:col>
      <xdr:colOff>63500</xdr:colOff>
      <xdr:row>74</xdr:row>
      <xdr:rowOff>75146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2683782"/>
          <a:ext cx="838200" cy="7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34510</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218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56083</xdr:rowOff>
    </xdr:from>
    <xdr:to>
      <xdr:col>24</xdr:col>
      <xdr:colOff>114300</xdr:colOff>
      <xdr:row>74</xdr:row>
      <xdr:rowOff>157683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743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53632</xdr:rowOff>
    </xdr:from>
    <xdr:to>
      <xdr:col>19</xdr:col>
      <xdr:colOff>177800</xdr:colOff>
      <xdr:row>73</xdr:row>
      <xdr:rowOff>167932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2226582"/>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72758</xdr:rowOff>
    </xdr:from>
    <xdr:to>
      <xdr:col>20</xdr:col>
      <xdr:colOff>38100</xdr:colOff>
      <xdr:row>76</xdr:row>
      <xdr:rowOff>2908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3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165485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02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53632</xdr:rowOff>
    </xdr:from>
    <xdr:to>
      <xdr:col>15</xdr:col>
      <xdr:colOff>50800</xdr:colOff>
      <xdr:row>74</xdr:row>
      <xdr:rowOff>118846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226582"/>
          <a:ext cx="889000" cy="57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169380</xdr:rowOff>
    </xdr:from>
    <xdr:to>
      <xdr:col>15</xdr:col>
      <xdr:colOff>101600</xdr:colOff>
      <xdr:row>75</xdr:row>
      <xdr:rowOff>99530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8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90657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949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118846</xdr:rowOff>
    </xdr:from>
    <xdr:to>
      <xdr:col>10</xdr:col>
      <xdr:colOff>114300</xdr:colOff>
      <xdr:row>78</xdr:row>
      <xdr:rowOff>7289</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2806146"/>
          <a:ext cx="889000" cy="57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162243</xdr:rowOff>
    </xdr:from>
    <xdr:to>
      <xdr:col>10</xdr:col>
      <xdr:colOff>165100</xdr:colOff>
      <xdr:row>77</xdr:row>
      <xdr:rowOff>92393</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19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83520</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28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71044</xdr:rowOff>
    </xdr:from>
    <xdr:to>
      <xdr:col>6</xdr:col>
      <xdr:colOff>38100</xdr:colOff>
      <xdr:row>78</xdr:row>
      <xdr:rowOff>1194</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27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17721</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04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24346</xdr:rowOff>
    </xdr:from>
    <xdr:to>
      <xdr:col>24</xdr:col>
      <xdr:colOff>114300</xdr:colOff>
      <xdr:row>74</xdr:row>
      <xdr:rowOff>125946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71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47223</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56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117132</xdr:rowOff>
    </xdr:from>
    <xdr:to>
      <xdr:col>20</xdr:col>
      <xdr:colOff>38100</xdr:colOff>
      <xdr:row>74</xdr:row>
      <xdr:rowOff>47282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63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63809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408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2832</xdr:rowOff>
    </xdr:from>
    <xdr:to>
      <xdr:col>15</xdr:col>
      <xdr:colOff>101600</xdr:colOff>
      <xdr:row>71</xdr:row>
      <xdr:rowOff>104432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17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120959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195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68046</xdr:rowOff>
    </xdr:from>
    <xdr:to>
      <xdr:col>10</xdr:col>
      <xdr:colOff>165100</xdr:colOff>
      <xdr:row>74</xdr:row>
      <xdr:rowOff>169646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75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14723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530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127939</xdr:rowOff>
    </xdr:from>
    <xdr:to>
      <xdr:col>6</xdr:col>
      <xdr:colOff>38100</xdr:colOff>
      <xdr:row>78</xdr:row>
      <xdr:rowOff>58089</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32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49216</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422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97002</xdr:rowOff>
    </xdr:from>
    <xdr:to>
      <xdr:col>24</xdr:col>
      <xdr:colOff>62865</xdr:colOff>
      <xdr:row>98</xdr:row>
      <xdr:rowOff>164655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27502"/>
          <a:ext cx="1270" cy="1439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168482</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97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164655</xdr:rowOff>
    </xdr:from>
    <xdr:to>
      <xdr:col>24</xdr:col>
      <xdr:colOff>152400</xdr:colOff>
      <xdr:row>98</xdr:row>
      <xdr:rowOff>164655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96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43679</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0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97002</xdr:rowOff>
    </xdr:from>
    <xdr:to>
      <xdr:col>24</xdr:col>
      <xdr:colOff>152400</xdr:colOff>
      <xdr:row>90</xdr:row>
      <xdr:rowOff>97002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2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102476</xdr:rowOff>
    </xdr:from>
    <xdr:to>
      <xdr:col>24</xdr:col>
      <xdr:colOff>63500</xdr:colOff>
      <xdr:row>98</xdr:row>
      <xdr:rowOff>164655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904576"/>
          <a:ext cx="8382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117694</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233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94817</xdr:rowOff>
    </xdr:from>
    <xdr:to>
      <xdr:col>24</xdr:col>
      <xdr:colOff>114300</xdr:colOff>
      <xdr:row>96</xdr:row>
      <xdr:rowOff>24967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38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102476</xdr:rowOff>
    </xdr:from>
    <xdr:to>
      <xdr:col>19</xdr:col>
      <xdr:colOff>177800</xdr:colOff>
      <xdr:row>98</xdr:row>
      <xdr:rowOff>130987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904576"/>
          <a:ext cx="889000" cy="2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120941</xdr:rowOff>
    </xdr:from>
    <xdr:to>
      <xdr:col>20</xdr:col>
      <xdr:colOff>38100</xdr:colOff>
      <xdr:row>96</xdr:row>
      <xdr:rowOff>51091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4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67618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18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130987</xdr:rowOff>
    </xdr:from>
    <xdr:to>
      <xdr:col>15</xdr:col>
      <xdr:colOff>50800</xdr:colOff>
      <xdr:row>99</xdr:row>
      <xdr:rowOff>78067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933087"/>
          <a:ext cx="889000" cy="11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73749</xdr:rowOff>
    </xdr:from>
    <xdr:to>
      <xdr:col>15</xdr:col>
      <xdr:colOff>101600</xdr:colOff>
      <xdr:row>96</xdr:row>
      <xdr:rowOff>3899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20426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13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10719</xdr:rowOff>
    </xdr:from>
    <xdr:to>
      <xdr:col>10</xdr:col>
      <xdr:colOff>114300</xdr:colOff>
      <xdr:row>99</xdr:row>
      <xdr:rowOff>78067</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6984269"/>
          <a:ext cx="889000" cy="6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135573</xdr:rowOff>
    </xdr:from>
    <xdr:to>
      <xdr:col>10</xdr:col>
      <xdr:colOff>165100</xdr:colOff>
      <xdr:row>96</xdr:row>
      <xdr:rowOff>65723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42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82250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19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98679</xdr:rowOff>
    </xdr:from>
    <xdr:to>
      <xdr:col>6</xdr:col>
      <xdr:colOff>38100</xdr:colOff>
      <xdr:row>97</xdr:row>
      <xdr:rowOff>28829</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55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45356</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33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113855</xdr:rowOff>
    </xdr:from>
    <xdr:to>
      <xdr:col>24</xdr:col>
      <xdr:colOff>114300</xdr:colOff>
      <xdr:row>99</xdr:row>
      <xdr:rowOff>44005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91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28782</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83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51676</xdr:rowOff>
    </xdr:from>
    <xdr:to>
      <xdr:col>20</xdr:col>
      <xdr:colOff>38100</xdr:colOff>
      <xdr:row>98</xdr:row>
      <xdr:rowOff>153276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8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144403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94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80187</xdr:rowOff>
    </xdr:from>
    <xdr:to>
      <xdr:col>15</xdr:col>
      <xdr:colOff>101600</xdr:colOff>
      <xdr:row>99</xdr:row>
      <xdr:rowOff>10337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88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1464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97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27267</xdr:rowOff>
    </xdr:from>
    <xdr:to>
      <xdr:col>10</xdr:col>
      <xdr:colOff>165100</xdr:colOff>
      <xdr:row>99</xdr:row>
      <xdr:rowOff>128867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700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119994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709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131369</xdr:rowOff>
    </xdr:from>
    <xdr:to>
      <xdr:col>6</xdr:col>
      <xdr:colOff>38100</xdr:colOff>
      <xdr:row>99</xdr:row>
      <xdr:rowOff>61519</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93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52646</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702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12337</xdr:rowOff>
    </xdr:from>
    <xdr:to>
      <xdr:col>54</xdr:col>
      <xdr:colOff>189865</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155837"/>
          <a:ext cx="1270" cy="162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130464</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493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12337</xdr:rowOff>
    </xdr:from>
    <xdr:to>
      <xdr:col>55</xdr:col>
      <xdr:colOff>88900</xdr:colOff>
      <xdr:row>30</xdr:row>
      <xdr:rowOff>12337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155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75854</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4195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52977</xdr:rowOff>
    </xdr:from>
    <xdr:to>
      <xdr:col>55</xdr:col>
      <xdr:colOff>50800</xdr:colOff>
      <xdr:row>38</xdr:row>
      <xdr:rowOff>154577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568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55916</xdr:rowOff>
    </xdr:from>
    <xdr:to>
      <xdr:col>50</xdr:col>
      <xdr:colOff>165100</xdr:colOff>
      <xdr:row>38</xdr:row>
      <xdr:rowOff>157516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57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2593</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346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86940</xdr:rowOff>
    </xdr:from>
    <xdr:to>
      <xdr:col>46</xdr:col>
      <xdr:colOff>38100</xdr:colOff>
      <xdr:row>39</xdr:row>
      <xdr:rowOff>17090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60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33617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377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44813</xdr:rowOff>
    </xdr:from>
    <xdr:to>
      <xdr:col>41</xdr:col>
      <xdr:colOff>101600</xdr:colOff>
      <xdr:row>38</xdr:row>
      <xdr:rowOff>146413</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162940</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92492</xdr:rowOff>
    </xdr:from>
    <xdr:to>
      <xdr:col>36</xdr:col>
      <xdr:colOff>165100</xdr:colOff>
      <xdr:row>39</xdr:row>
      <xdr:rowOff>22642</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60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39169</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38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132741</xdr:rowOff>
    </xdr:from>
    <xdr:to>
      <xdr:col>54</xdr:col>
      <xdr:colOff>189865</xdr:colOff>
      <xdr:row>59</xdr:row>
      <xdr:rowOff>123978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876691"/>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127805</xdr:rowOff>
    </xdr:from>
    <xdr:ext cx="534377"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4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123978</xdr:rowOff>
    </xdr:from>
    <xdr:to>
      <xdr:col>55</xdr:col>
      <xdr:colOff>88900</xdr:colOff>
      <xdr:row>59</xdr:row>
      <xdr:rowOff>123978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39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79418</xdr:rowOff>
    </xdr:from>
    <xdr:ext cx="599010"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65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132741</xdr:rowOff>
    </xdr:from>
    <xdr:to>
      <xdr:col>55</xdr:col>
      <xdr:colOff>88900</xdr:colOff>
      <xdr:row>51</xdr:row>
      <xdr:rowOff>132741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8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160706</xdr:rowOff>
    </xdr:from>
    <xdr:to>
      <xdr:col>55</xdr:col>
      <xdr:colOff>0</xdr:colOff>
      <xdr:row>58</xdr:row>
      <xdr:rowOff>58763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9419006"/>
          <a:ext cx="838200" cy="58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58996</xdr:rowOff>
    </xdr:from>
    <xdr:ext cx="534377"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6601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80569</xdr:rowOff>
    </xdr:from>
    <xdr:to>
      <xdr:col>55</xdr:col>
      <xdr:colOff>50800</xdr:colOff>
      <xdr:row>57</xdr:row>
      <xdr:rowOff>10719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681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17425</xdr:rowOff>
    </xdr:from>
    <xdr:to>
      <xdr:col>50</xdr:col>
      <xdr:colOff>114300</xdr:colOff>
      <xdr:row>58</xdr:row>
      <xdr:rowOff>58763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9790075"/>
          <a:ext cx="889000" cy="21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144373</xdr:rowOff>
    </xdr:from>
    <xdr:to>
      <xdr:col>50</xdr:col>
      <xdr:colOff>165100</xdr:colOff>
      <xdr:row>57</xdr:row>
      <xdr:rowOff>74523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7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91050</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5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101600</xdr:rowOff>
    </xdr:from>
    <xdr:to>
      <xdr:col>45</xdr:col>
      <xdr:colOff>177800</xdr:colOff>
      <xdr:row>57</xdr:row>
      <xdr:rowOff>17425</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9702800"/>
          <a:ext cx="889000" cy="8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65430</xdr:rowOff>
    </xdr:from>
    <xdr:to>
      <xdr:col>46</xdr:col>
      <xdr:colOff>38100</xdr:colOff>
      <xdr:row>56</xdr:row>
      <xdr:rowOff>167030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66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12107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44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62294</xdr:rowOff>
    </xdr:from>
    <xdr:to>
      <xdr:col>41</xdr:col>
      <xdr:colOff>50800</xdr:colOff>
      <xdr:row>56</xdr:row>
      <xdr:rowOff>101600</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9149144"/>
          <a:ext cx="889000" cy="55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45301</xdr:rowOff>
    </xdr:from>
    <xdr:to>
      <xdr:col>41</xdr:col>
      <xdr:colOff>101600</xdr:colOff>
      <xdr:row>55</xdr:row>
      <xdr:rowOff>146901</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47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163428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25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100635</xdr:rowOff>
    </xdr:from>
    <xdr:to>
      <xdr:col>36</xdr:col>
      <xdr:colOff>165100</xdr:colOff>
      <xdr:row>56</xdr:row>
      <xdr:rowOff>30785</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53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21912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62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109906</xdr:rowOff>
    </xdr:from>
    <xdr:to>
      <xdr:col>55</xdr:col>
      <xdr:colOff>50800</xdr:colOff>
      <xdr:row>55</xdr:row>
      <xdr:rowOff>40056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36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132783</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21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7963</xdr:rowOff>
    </xdr:from>
    <xdr:to>
      <xdr:col>50</xdr:col>
      <xdr:colOff>165100</xdr:colOff>
      <xdr:row>58</xdr:row>
      <xdr:rowOff>109563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95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100690</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1004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138075</xdr:rowOff>
    </xdr:from>
    <xdr:to>
      <xdr:col>46</xdr:col>
      <xdr:colOff>38100</xdr:colOff>
      <xdr:row>57</xdr:row>
      <xdr:rowOff>68225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73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59352</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983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50800</xdr:rowOff>
    </xdr:from>
    <xdr:to>
      <xdr:col>41</xdr:col>
      <xdr:colOff>101600</xdr:colOff>
      <xdr:row>56</xdr:row>
      <xdr:rowOff>152400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143527</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974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11494</xdr:rowOff>
    </xdr:from>
    <xdr:to>
      <xdr:col>36</xdr:col>
      <xdr:colOff>165100</xdr:colOff>
      <xdr:row>53</xdr:row>
      <xdr:rowOff>113094</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09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129621</xdr:rowOff>
    </xdr:from>
    <xdr:ext cx="599010"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672795" y="887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61813</xdr:rowOff>
    </xdr:from>
    <xdr:to>
      <xdr:col>54</xdr:col>
      <xdr:colOff>189865</xdr:colOff>
      <xdr:row>79</xdr:row>
      <xdr:rowOff>13905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406213"/>
          <a:ext cx="1270" cy="1152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17732</xdr:rowOff>
    </xdr:from>
    <xdr:ext cx="534377" cy="259045"/>
    <xdr:sp macro=""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56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13905</xdr:rowOff>
    </xdr:from>
    <xdr:to>
      <xdr:col>55</xdr:col>
      <xdr:colOff>88900</xdr:colOff>
      <xdr:row>79</xdr:row>
      <xdr:rowOff>13905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558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8490</xdr:rowOff>
    </xdr:from>
    <xdr:ext cx="534377" cy="259045"/>
    <xdr:sp macro=""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218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61813</xdr:rowOff>
    </xdr:from>
    <xdr:to>
      <xdr:col>55</xdr:col>
      <xdr:colOff>88900</xdr:colOff>
      <xdr:row>72</xdr:row>
      <xdr:rowOff>61813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40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82354</xdr:rowOff>
    </xdr:from>
    <xdr:to>
      <xdr:col>55</xdr:col>
      <xdr:colOff>0</xdr:colOff>
      <xdr:row>74</xdr:row>
      <xdr:rowOff>97801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9639300" y="12598204"/>
          <a:ext cx="838200" cy="18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64420</xdr:rowOff>
    </xdr:from>
    <xdr:ext cx="534377" cy="259045"/>
    <xdr:sp macro=""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2923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85993</xdr:rowOff>
    </xdr:from>
    <xdr:to>
      <xdr:col>55</xdr:col>
      <xdr:colOff>50800</xdr:colOff>
      <xdr:row>76</xdr:row>
      <xdr:rowOff>16143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29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97801</xdr:rowOff>
    </xdr:from>
    <xdr:to>
      <xdr:col>50</xdr:col>
      <xdr:colOff>114300</xdr:colOff>
      <xdr:row>77</xdr:row>
      <xdr:rowOff>52995</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8750300" y="12785101"/>
          <a:ext cx="889000" cy="46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70743</xdr:rowOff>
    </xdr:from>
    <xdr:to>
      <xdr:col>50</xdr:col>
      <xdr:colOff>165100</xdr:colOff>
      <xdr:row>76</xdr:row>
      <xdr:rowOff>893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2929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163470</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302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127454</xdr:rowOff>
    </xdr:from>
    <xdr:to>
      <xdr:col>45</xdr:col>
      <xdr:colOff>177800</xdr:colOff>
      <xdr:row>77</xdr:row>
      <xdr:rowOff>52995</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7861300" y="13157654"/>
          <a:ext cx="889000" cy="9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146507</xdr:rowOff>
    </xdr:from>
    <xdr:to>
      <xdr:col>46</xdr:col>
      <xdr:colOff>38100</xdr:colOff>
      <xdr:row>76</xdr:row>
      <xdr:rowOff>76657</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300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93184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278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67364</xdr:rowOff>
    </xdr:from>
    <xdr:to>
      <xdr:col>41</xdr:col>
      <xdr:colOff>50800</xdr:colOff>
      <xdr:row>76</xdr:row>
      <xdr:rowOff>127454</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a:off x="6972300" y="12068864"/>
          <a:ext cx="889000" cy="108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117736</xdr:rowOff>
    </xdr:from>
    <xdr:to>
      <xdr:col>41</xdr:col>
      <xdr:colOff>101600</xdr:colOff>
      <xdr:row>76</xdr:row>
      <xdr:rowOff>47885</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297648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64413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275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117213</xdr:rowOff>
    </xdr:from>
    <xdr:to>
      <xdr:col>36</xdr:col>
      <xdr:colOff>165100</xdr:colOff>
      <xdr:row>77</xdr:row>
      <xdr:rowOff>47363</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314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38490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324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31554</xdr:rowOff>
    </xdr:from>
    <xdr:to>
      <xdr:col>55</xdr:col>
      <xdr:colOff>50800</xdr:colOff>
      <xdr:row>73</xdr:row>
      <xdr:rowOff>133154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0426700" y="1254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54431</xdr:rowOff>
    </xdr:from>
    <xdr:ext cx="534377" cy="259045"/>
    <xdr:sp macro=""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239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47001</xdr:rowOff>
    </xdr:from>
    <xdr:to>
      <xdr:col>50</xdr:col>
      <xdr:colOff>165100</xdr:colOff>
      <xdr:row>74</xdr:row>
      <xdr:rowOff>148601</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588500" y="1273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165128</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372111" y="1250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2195</xdr:rowOff>
    </xdr:from>
    <xdr:to>
      <xdr:col>46</xdr:col>
      <xdr:colOff>38100</xdr:colOff>
      <xdr:row>77</xdr:row>
      <xdr:rowOff>103795</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99500" y="132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94922</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483111" y="1329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76654</xdr:rowOff>
    </xdr:from>
    <xdr:to>
      <xdr:col>41</xdr:col>
      <xdr:colOff>101600</xdr:colOff>
      <xdr:row>77</xdr:row>
      <xdr:rowOff>6804</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10500" y="131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169381</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594111" y="1319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16564</xdr:rowOff>
    </xdr:from>
    <xdr:to>
      <xdr:col>36</xdr:col>
      <xdr:colOff>165100</xdr:colOff>
      <xdr:row>70</xdr:row>
      <xdr:rowOff>118164</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6921500" y="1201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68</xdr:row>
      <xdr:rowOff>134691</xdr:rowOff>
    </xdr:from>
    <xdr:ext cx="534377"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05111" y="1179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土木費グラフ枠">
          <a:extLst>
            <a:ext uri="{FF2B5EF4-FFF2-40B4-BE49-F238E27FC236}">
              <a16:creationId xmlns:a16="http://schemas.microsoft.com/office/drawing/2014/main" id="{00000000-0008-0000-07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156211</xdr:rowOff>
    </xdr:from>
    <xdr:to>
      <xdr:col>54</xdr:col>
      <xdr:colOff>189865</xdr:colOff>
      <xdr:row>98</xdr:row>
      <xdr:rowOff>19774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10475595" y="15415261"/>
          <a:ext cx="1270" cy="140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23601</xdr:rowOff>
    </xdr:from>
    <xdr:ext cx="534377" cy="259045"/>
    <xdr:sp macro="" textlink="">
      <xdr:nvSpPr>
        <xdr:cNvPr id="467" name="土木費最小値テキスト">
          <a:extLst>
            <a:ext uri="{FF2B5EF4-FFF2-40B4-BE49-F238E27FC236}">
              <a16:creationId xmlns:a16="http://schemas.microsoft.com/office/drawing/2014/main" id="{00000000-0008-0000-0700-0000D3010000}"/>
            </a:ext>
          </a:extLst>
        </xdr:cNvPr>
        <xdr:cNvSpPr txBox="1"/>
      </xdr:nvSpPr>
      <xdr:spPr>
        <a:xfrm>
          <a:off x="10528300" y="1682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19774</xdr:rowOff>
    </xdr:from>
    <xdr:to>
      <xdr:col>55</xdr:col>
      <xdr:colOff>88900</xdr:colOff>
      <xdr:row>98</xdr:row>
      <xdr:rowOff>19774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6821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102888</xdr:rowOff>
    </xdr:from>
    <xdr:ext cx="599010" cy="259045"/>
    <xdr:sp macro="" textlink="">
      <xdr:nvSpPr>
        <xdr:cNvPr id="469" name="土木費最大値テキスト">
          <a:extLst>
            <a:ext uri="{FF2B5EF4-FFF2-40B4-BE49-F238E27FC236}">
              <a16:creationId xmlns:a16="http://schemas.microsoft.com/office/drawing/2014/main" id="{00000000-0008-0000-0700-0000D5010000}"/>
            </a:ext>
          </a:extLst>
        </xdr:cNvPr>
        <xdr:cNvSpPr txBox="1"/>
      </xdr:nvSpPr>
      <xdr:spPr>
        <a:xfrm>
          <a:off x="10528300" y="1519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126,200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156211</xdr:rowOff>
    </xdr:from>
    <xdr:to>
      <xdr:col>55</xdr:col>
      <xdr:colOff>88900</xdr:colOff>
      <xdr:row>89</xdr:row>
      <xdr:rowOff>156211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5415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35294</xdr:rowOff>
    </xdr:from>
    <xdr:to>
      <xdr:col>55</xdr:col>
      <xdr:colOff>0</xdr:colOff>
      <xdr:row>96</xdr:row>
      <xdr:rowOff>36945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9639300" y="16494494"/>
          <a:ext cx="8382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140225</xdr:rowOff>
    </xdr:from>
    <xdr:ext cx="534377" cy="259045"/>
    <xdr:sp macro="" textlink="">
      <xdr:nvSpPr>
        <xdr:cNvPr id="472" name="土木費平均値テキスト">
          <a:extLst>
            <a:ext uri="{FF2B5EF4-FFF2-40B4-BE49-F238E27FC236}">
              <a16:creationId xmlns:a16="http://schemas.microsoft.com/office/drawing/2014/main" id="{00000000-0008-0000-0700-0000D8010000}"/>
            </a:ext>
          </a:extLst>
        </xdr:cNvPr>
        <xdr:cNvSpPr txBox="1"/>
      </xdr:nvSpPr>
      <xdr:spPr>
        <a:xfrm>
          <a:off x="10528300" y="15913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117348</xdr:rowOff>
    </xdr:from>
    <xdr:to>
      <xdr:col>55</xdr:col>
      <xdr:colOff>50800</xdr:colOff>
      <xdr:row>94</xdr:row>
      <xdr:rowOff>47498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10426700" y="1606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35294</xdr:rowOff>
    </xdr:from>
    <xdr:to>
      <xdr:col>50</xdr:col>
      <xdr:colOff>114300</xdr:colOff>
      <xdr:row>96</xdr:row>
      <xdr:rowOff>105220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8750300" y="16494494"/>
          <a:ext cx="889000" cy="6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23113</xdr:rowOff>
    </xdr:from>
    <xdr:to>
      <xdr:col>50</xdr:col>
      <xdr:colOff>165100</xdr:colOff>
      <xdr:row>94</xdr:row>
      <xdr:rowOff>124713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9588500" y="161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141240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72111" y="159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105220</xdr:rowOff>
    </xdr:from>
    <xdr:to>
      <xdr:col>45</xdr:col>
      <xdr:colOff>177800</xdr:colOff>
      <xdr:row>96</xdr:row>
      <xdr:rowOff>152185</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7861300" y="16564420"/>
          <a:ext cx="889000" cy="4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47143</xdr:rowOff>
    </xdr:from>
    <xdr:to>
      <xdr:col>46</xdr:col>
      <xdr:colOff>38100</xdr:colOff>
      <xdr:row>94</xdr:row>
      <xdr:rowOff>148743</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8699500" y="1616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165270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593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26366</xdr:rowOff>
    </xdr:from>
    <xdr:to>
      <xdr:col>41</xdr:col>
      <xdr:colOff>50800</xdr:colOff>
      <xdr:row>96</xdr:row>
      <xdr:rowOff>152185</xdr:rowOff>
    </xdr:to>
    <xdr:cxnSp macro="">
      <xdr:nvCxnSpPr>
        <xdr:cNvPr id="480" name="直線コネクタ 479">
          <a:extLst>
            <a:ext uri="{FF2B5EF4-FFF2-40B4-BE49-F238E27FC236}">
              <a16:creationId xmlns:a16="http://schemas.microsoft.com/office/drawing/2014/main" id="{00000000-0008-0000-0700-0000E0010000}"/>
            </a:ext>
          </a:extLst>
        </xdr:cNvPr>
        <xdr:cNvCxnSpPr/>
      </xdr:nvCxnSpPr>
      <xdr:spPr>
        <a:xfrm>
          <a:off x="6972300" y="16485566"/>
          <a:ext cx="889000" cy="12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109322</xdr:rowOff>
    </xdr:from>
    <xdr:to>
      <xdr:col>41</xdr:col>
      <xdr:colOff>101600</xdr:colOff>
      <xdr:row>95</xdr:row>
      <xdr:rowOff>39472</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7810500" y="1622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55999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00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100597</xdr:rowOff>
    </xdr:from>
    <xdr:to>
      <xdr:col>36</xdr:col>
      <xdr:colOff>165100</xdr:colOff>
      <xdr:row>95</xdr:row>
      <xdr:rowOff>30747</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6921500" y="1621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47274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599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157595</xdr:rowOff>
    </xdr:from>
    <xdr:to>
      <xdr:col>55</xdr:col>
      <xdr:colOff>50800</xdr:colOff>
      <xdr:row>96</xdr:row>
      <xdr:rowOff>87745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10426700" y="1644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136022</xdr:rowOff>
    </xdr:from>
    <xdr:ext cx="534377" cy="259045"/>
    <xdr:sp macro="" textlink="">
      <xdr:nvSpPr>
        <xdr:cNvPr id="491" name="土木費該当値テキスト">
          <a:extLst>
            <a:ext uri="{FF2B5EF4-FFF2-40B4-BE49-F238E27FC236}">
              <a16:creationId xmlns:a16="http://schemas.microsoft.com/office/drawing/2014/main" id="{00000000-0008-0000-0700-0000EB010000}"/>
            </a:ext>
          </a:extLst>
        </xdr:cNvPr>
        <xdr:cNvSpPr txBox="1"/>
      </xdr:nvSpPr>
      <xdr:spPr>
        <a:xfrm>
          <a:off x="10528300" y="1642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155944</xdr:rowOff>
    </xdr:from>
    <xdr:to>
      <xdr:col>50</xdr:col>
      <xdr:colOff>165100</xdr:colOff>
      <xdr:row>96</xdr:row>
      <xdr:rowOff>86094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9588500" y="1644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77221</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9372111" y="1653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54420</xdr:rowOff>
    </xdr:from>
    <xdr:to>
      <xdr:col>46</xdr:col>
      <xdr:colOff>38100</xdr:colOff>
      <xdr:row>96</xdr:row>
      <xdr:rowOff>156020</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8699500" y="165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147147</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8483111" y="1660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101385</xdr:rowOff>
    </xdr:from>
    <xdr:to>
      <xdr:col>41</xdr:col>
      <xdr:colOff>101600</xdr:colOff>
      <xdr:row>97</xdr:row>
      <xdr:rowOff>31535</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7810500" y="1656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22662</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7594111" y="1665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147016</xdr:rowOff>
    </xdr:from>
    <xdr:to>
      <xdr:col>36</xdr:col>
      <xdr:colOff>165100</xdr:colOff>
      <xdr:row>96</xdr:row>
      <xdr:rowOff>77166</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6921500" y="1643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68293</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6705111" y="1652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74001</xdr:rowOff>
    </xdr:from>
    <xdr:to>
      <xdr:col>85</xdr:col>
      <xdr:colOff>126364</xdr:colOff>
      <xdr:row>39</xdr:row>
      <xdr:rowOff>39436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88951"/>
          <a:ext cx="1269" cy="133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43263</xdr:rowOff>
    </xdr:from>
    <xdr:ext cx="534377"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72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39436</xdr:rowOff>
    </xdr:from>
    <xdr:to>
      <xdr:col>86</xdr:col>
      <xdr:colOff>25400</xdr:colOff>
      <xdr:row>39</xdr:row>
      <xdr:rowOff>39436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72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20678</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16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74001</xdr:rowOff>
    </xdr:from>
    <xdr:to>
      <xdr:col>86</xdr:col>
      <xdr:colOff>25400</xdr:colOff>
      <xdr:row>31</xdr:row>
      <xdr:rowOff>74001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88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39436</xdr:rowOff>
    </xdr:from>
    <xdr:to>
      <xdr:col>85</xdr:col>
      <xdr:colOff>127000</xdr:colOff>
      <xdr:row>39</xdr:row>
      <xdr:rowOff>54432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725986"/>
          <a:ext cx="8382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115938</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5945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93061</xdr:rowOff>
    </xdr:from>
    <xdr:to>
      <xdr:col>85</xdr:col>
      <xdr:colOff>177800</xdr:colOff>
      <xdr:row>36</xdr:row>
      <xdr:rowOff>23211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0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50500</xdr:rowOff>
    </xdr:from>
    <xdr:to>
      <xdr:col>81</xdr:col>
      <xdr:colOff>50800</xdr:colOff>
      <xdr:row>39</xdr:row>
      <xdr:rowOff>54432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4592300" y="6565600"/>
          <a:ext cx="889000" cy="17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152268</xdr:rowOff>
    </xdr:from>
    <xdr:to>
      <xdr:col>81</xdr:col>
      <xdr:colOff>101600</xdr:colOff>
      <xdr:row>36</xdr:row>
      <xdr:rowOff>82418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15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98945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592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75738</xdr:rowOff>
    </xdr:from>
    <xdr:to>
      <xdr:col>76</xdr:col>
      <xdr:colOff>114300</xdr:colOff>
      <xdr:row>38</xdr:row>
      <xdr:rowOff>50500</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6076488"/>
          <a:ext cx="889000" cy="48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161961</xdr:rowOff>
    </xdr:from>
    <xdr:to>
      <xdr:col>76</xdr:col>
      <xdr:colOff>165100</xdr:colOff>
      <xdr:row>35</xdr:row>
      <xdr:rowOff>92111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59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108638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57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75738</xdr:rowOff>
    </xdr:from>
    <xdr:to>
      <xdr:col>71</xdr:col>
      <xdr:colOff>177800</xdr:colOff>
      <xdr:row>36</xdr:row>
      <xdr:rowOff>711</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076488"/>
          <a:ext cx="889000" cy="9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107691</xdr:rowOff>
    </xdr:from>
    <xdr:to>
      <xdr:col>72</xdr:col>
      <xdr:colOff>38100</xdr:colOff>
      <xdr:row>36</xdr:row>
      <xdr:rowOff>37841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1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28968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20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113726</xdr:rowOff>
    </xdr:from>
    <xdr:to>
      <xdr:col>67</xdr:col>
      <xdr:colOff>101600</xdr:colOff>
      <xdr:row>36</xdr:row>
      <xdr:rowOff>43876</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11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60403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88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160086</xdr:rowOff>
    </xdr:from>
    <xdr:to>
      <xdr:col>85</xdr:col>
      <xdr:colOff>177800</xdr:colOff>
      <xdr:row>39</xdr:row>
      <xdr:rowOff>90236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6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75013</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59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3632</xdr:rowOff>
    </xdr:from>
    <xdr:to>
      <xdr:col>81</xdr:col>
      <xdr:colOff>101600</xdr:colOff>
      <xdr:row>39</xdr:row>
      <xdr:rowOff>105232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69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96359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78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171150</xdr:rowOff>
    </xdr:from>
    <xdr:to>
      <xdr:col>76</xdr:col>
      <xdr:colOff>165100</xdr:colOff>
      <xdr:row>38</xdr:row>
      <xdr:rowOff>101300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51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92427</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60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24938</xdr:rowOff>
    </xdr:from>
    <xdr:to>
      <xdr:col>72</xdr:col>
      <xdr:colOff>38100</xdr:colOff>
      <xdr:row>35</xdr:row>
      <xdr:rowOff>126538</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02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143065</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580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121361</xdr:rowOff>
    </xdr:from>
    <xdr:to>
      <xdr:col>67</xdr:col>
      <xdr:colOff>101600</xdr:colOff>
      <xdr:row>36</xdr:row>
      <xdr:rowOff>51511</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12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42638</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21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21157</xdr:rowOff>
    </xdr:from>
    <xdr:to>
      <xdr:col>85</xdr:col>
      <xdr:colOff>126364</xdr:colOff>
      <xdr:row>59</xdr:row>
      <xdr:rowOff>3473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765107"/>
          <a:ext cx="1269" cy="1353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7300</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12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3473</xdr:rowOff>
    </xdr:from>
    <xdr:to>
      <xdr:col>86</xdr:col>
      <xdr:colOff>25400</xdr:colOff>
      <xdr:row>59</xdr:row>
      <xdr:rowOff>3473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119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139284</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54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194,214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21157</xdr:rowOff>
    </xdr:from>
    <xdr:to>
      <xdr:col>86</xdr:col>
      <xdr:colOff>25400</xdr:colOff>
      <xdr:row>51</xdr:row>
      <xdr:rowOff>21157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76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110585</xdr:rowOff>
    </xdr:from>
    <xdr:to>
      <xdr:col>85</xdr:col>
      <xdr:colOff>127000</xdr:colOff>
      <xdr:row>58</xdr:row>
      <xdr:rowOff>132193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9711785"/>
          <a:ext cx="838200" cy="36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73308</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503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50431</xdr:rowOff>
    </xdr:from>
    <xdr:to>
      <xdr:col>85</xdr:col>
      <xdr:colOff>177800</xdr:colOff>
      <xdr:row>56</xdr:row>
      <xdr:rowOff>152031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6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132193</xdr:rowOff>
    </xdr:from>
    <xdr:to>
      <xdr:col>81</xdr:col>
      <xdr:colOff>50800</xdr:colOff>
      <xdr:row>59</xdr:row>
      <xdr:rowOff>27558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10076293"/>
          <a:ext cx="889000" cy="6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112528</xdr:rowOff>
    </xdr:from>
    <xdr:to>
      <xdr:col>81</xdr:col>
      <xdr:colOff>101600</xdr:colOff>
      <xdr:row>58</xdr:row>
      <xdr:rowOff>42678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88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59205</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66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23690</xdr:rowOff>
    </xdr:from>
    <xdr:to>
      <xdr:col>76</xdr:col>
      <xdr:colOff>114300</xdr:colOff>
      <xdr:row>59</xdr:row>
      <xdr:rowOff>27558</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3703300" y="9967790"/>
          <a:ext cx="889000" cy="17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137702</xdr:rowOff>
    </xdr:from>
    <xdr:to>
      <xdr:col>76</xdr:col>
      <xdr:colOff>165100</xdr:colOff>
      <xdr:row>58</xdr:row>
      <xdr:rowOff>67852</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91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84379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68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23690</xdr:rowOff>
    </xdr:from>
    <xdr:to>
      <xdr:col>71</xdr:col>
      <xdr:colOff>177800</xdr:colOff>
      <xdr:row>58</xdr:row>
      <xdr:rowOff>147381</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967790"/>
          <a:ext cx="889000" cy="12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50477</xdr:rowOff>
    </xdr:from>
    <xdr:to>
      <xdr:col>72</xdr:col>
      <xdr:colOff>38100</xdr:colOff>
      <xdr:row>57</xdr:row>
      <xdr:rowOff>152077</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82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168604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59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42028</xdr:rowOff>
    </xdr:from>
    <xdr:to>
      <xdr:col>67</xdr:col>
      <xdr:colOff>101600</xdr:colOff>
      <xdr:row>57</xdr:row>
      <xdr:rowOff>143628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81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160155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58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59785</xdr:rowOff>
    </xdr:from>
    <xdr:to>
      <xdr:col>85</xdr:col>
      <xdr:colOff>177800</xdr:colOff>
      <xdr:row>56</xdr:row>
      <xdr:rowOff>161385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6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38212</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63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81393</xdr:rowOff>
    </xdr:from>
    <xdr:to>
      <xdr:col>81</xdr:col>
      <xdr:colOff>101600</xdr:colOff>
      <xdr:row>59</xdr:row>
      <xdr:rowOff>11543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1002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2670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1011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148208</xdr:rowOff>
    </xdr:from>
    <xdr:to>
      <xdr:col>76</xdr:col>
      <xdr:colOff>165100</xdr:colOff>
      <xdr:row>59</xdr:row>
      <xdr:rowOff>78358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1009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69485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1018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144340</xdr:rowOff>
    </xdr:from>
    <xdr:to>
      <xdr:col>72</xdr:col>
      <xdr:colOff>38100</xdr:colOff>
      <xdr:row>58</xdr:row>
      <xdr:rowOff>74490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91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65617</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1000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96581</xdr:rowOff>
    </xdr:from>
    <xdr:to>
      <xdr:col>67</xdr:col>
      <xdr:colOff>101600</xdr:colOff>
      <xdr:row>59</xdr:row>
      <xdr:rowOff>26731</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1004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17858</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1013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77338</xdr:rowOff>
    </xdr:from>
    <xdr:to>
      <xdr:col>85</xdr:col>
      <xdr:colOff>126364</xdr:colOff>
      <xdr:row>78</xdr:row>
      <xdr:rowOff>139609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50288"/>
          <a:ext cx="1269" cy="126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143436</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165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139609</xdr:rowOff>
    </xdr:from>
    <xdr:to>
      <xdr:col>86</xdr:col>
      <xdr:colOff>25400</xdr:colOff>
      <xdr:row>78</xdr:row>
      <xdr:rowOff>139609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12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24015</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202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77338</xdr:rowOff>
    </xdr:from>
    <xdr:to>
      <xdr:col>86</xdr:col>
      <xdr:colOff>25400</xdr:colOff>
      <xdr:row>71</xdr:row>
      <xdr:rowOff>77338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5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118760</xdr:rowOff>
    </xdr:from>
    <xdr:to>
      <xdr:col>85</xdr:col>
      <xdr:colOff>127000</xdr:colOff>
      <xdr:row>78</xdr:row>
      <xdr:rowOff>139609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491860"/>
          <a:ext cx="838200" cy="2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120693</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29794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97816</xdr:rowOff>
    </xdr:from>
    <xdr:to>
      <xdr:col>85</xdr:col>
      <xdr:colOff>177800</xdr:colOff>
      <xdr:row>77</xdr:row>
      <xdr:rowOff>27966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12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62799</xdr:rowOff>
    </xdr:from>
    <xdr:to>
      <xdr:col>81</xdr:col>
      <xdr:colOff>50800</xdr:colOff>
      <xdr:row>78</xdr:row>
      <xdr:rowOff>118760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435899"/>
          <a:ext cx="889000" cy="5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90134</xdr:rowOff>
    </xdr:from>
    <xdr:to>
      <xdr:col>81</xdr:col>
      <xdr:colOff>101600</xdr:colOff>
      <xdr:row>77</xdr:row>
      <xdr:rowOff>20284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12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36812</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289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62799</xdr:rowOff>
    </xdr:from>
    <xdr:to>
      <xdr:col>76</xdr:col>
      <xdr:colOff>114300</xdr:colOff>
      <xdr:row>78</xdr:row>
      <xdr:rowOff>139655</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435899"/>
          <a:ext cx="889000" cy="7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156200</xdr:rowOff>
    </xdr:from>
    <xdr:to>
      <xdr:col>76</xdr:col>
      <xdr:colOff>165100</xdr:colOff>
      <xdr:row>77</xdr:row>
      <xdr:rowOff>86350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18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102877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296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437</xdr:rowOff>
    </xdr:from>
    <xdr:to>
      <xdr:col>71</xdr:col>
      <xdr:colOff>177800</xdr:colOff>
      <xdr:row>78</xdr:row>
      <xdr:rowOff>139655</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373537"/>
          <a:ext cx="889000" cy="13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98547</xdr:rowOff>
    </xdr:from>
    <xdr:to>
      <xdr:col>72</xdr:col>
      <xdr:colOff>38100</xdr:colOff>
      <xdr:row>77</xdr:row>
      <xdr:rowOff>28697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12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45224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290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6055</xdr:rowOff>
    </xdr:from>
    <xdr:to>
      <xdr:col>67</xdr:col>
      <xdr:colOff>101600</xdr:colOff>
      <xdr:row>75</xdr:row>
      <xdr:rowOff>107655</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286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124182</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47111" y="1264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88809</xdr:rowOff>
    </xdr:from>
    <xdr:to>
      <xdr:col>85</xdr:col>
      <xdr:colOff>177800</xdr:colOff>
      <xdr:row>79</xdr:row>
      <xdr:rowOff>18959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46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3736</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3768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67960</xdr:rowOff>
    </xdr:from>
    <xdr:to>
      <xdr:col>81</xdr:col>
      <xdr:colOff>101600</xdr:colOff>
      <xdr:row>78</xdr:row>
      <xdr:rowOff>169560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4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160687</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2017" y="13533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11999</xdr:rowOff>
    </xdr:from>
    <xdr:to>
      <xdr:col>76</xdr:col>
      <xdr:colOff>165100</xdr:colOff>
      <xdr:row>78</xdr:row>
      <xdr:rowOff>113599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38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104726</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347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88855</xdr:rowOff>
    </xdr:from>
    <xdr:to>
      <xdr:col>72</xdr:col>
      <xdr:colOff>38100</xdr:colOff>
      <xdr:row>79</xdr:row>
      <xdr:rowOff>19005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4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10132</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554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121087</xdr:rowOff>
    </xdr:from>
    <xdr:to>
      <xdr:col>67</xdr:col>
      <xdr:colOff>101600</xdr:colOff>
      <xdr:row>78</xdr:row>
      <xdr:rowOff>51237</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32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42364</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41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136156</xdr:rowOff>
    </xdr:from>
    <xdr:to>
      <xdr:col>85</xdr:col>
      <xdr:colOff>126364</xdr:colOff>
      <xdr:row>98</xdr:row>
      <xdr:rowOff>95847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395206"/>
          <a:ext cx="1269" cy="1502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99674</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90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95847</xdr:rowOff>
    </xdr:from>
    <xdr:to>
      <xdr:col>86</xdr:col>
      <xdr:colOff>25400</xdr:colOff>
      <xdr:row>98</xdr:row>
      <xdr:rowOff>95847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89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82833</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170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136156</xdr:rowOff>
    </xdr:from>
    <xdr:to>
      <xdr:col>86</xdr:col>
      <xdr:colOff>25400</xdr:colOff>
      <xdr:row>89</xdr:row>
      <xdr:rowOff>136156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395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95847</xdr:rowOff>
    </xdr:from>
    <xdr:to>
      <xdr:col>85</xdr:col>
      <xdr:colOff>127000</xdr:colOff>
      <xdr:row>98</xdr:row>
      <xdr:rowOff>142253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6897947"/>
          <a:ext cx="838200" cy="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71753</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016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48876</xdr:rowOff>
    </xdr:from>
    <xdr:to>
      <xdr:col>85</xdr:col>
      <xdr:colOff>177800</xdr:colOff>
      <xdr:row>94</xdr:row>
      <xdr:rowOff>150476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1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142253</xdr:rowOff>
    </xdr:from>
    <xdr:to>
      <xdr:col>81</xdr:col>
      <xdr:colOff>50800</xdr:colOff>
      <xdr:row>99</xdr:row>
      <xdr:rowOff>45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6944353"/>
          <a:ext cx="889000" cy="2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106635</xdr:rowOff>
    </xdr:from>
    <xdr:to>
      <xdr:col>81</xdr:col>
      <xdr:colOff>101600</xdr:colOff>
      <xdr:row>95</xdr:row>
      <xdr:rowOff>36785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22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53312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599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45</xdr:rowOff>
    </xdr:from>
    <xdr:to>
      <xdr:col>76</xdr:col>
      <xdr:colOff>114300</xdr:colOff>
      <xdr:row>99</xdr:row>
      <xdr:rowOff>46546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703300" y="16973595"/>
          <a:ext cx="889000" cy="4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77890</xdr:rowOff>
    </xdr:from>
    <xdr:to>
      <xdr:col>76</xdr:col>
      <xdr:colOff>165100</xdr:colOff>
      <xdr:row>95</xdr:row>
      <xdr:rowOff>8040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1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24567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59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46546</xdr:rowOff>
    </xdr:from>
    <xdr:to>
      <xdr:col>71</xdr:col>
      <xdr:colOff>177800</xdr:colOff>
      <xdr:row>99</xdr:row>
      <xdr:rowOff>77369</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2814300" y="17020096"/>
          <a:ext cx="889000" cy="3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133992</xdr:rowOff>
    </xdr:from>
    <xdr:to>
      <xdr:col>72</xdr:col>
      <xdr:colOff>38100</xdr:colOff>
      <xdr:row>95</xdr:row>
      <xdr:rowOff>64142</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25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80669</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02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16739</xdr:rowOff>
    </xdr:from>
    <xdr:to>
      <xdr:col>67</xdr:col>
      <xdr:colOff>101600</xdr:colOff>
      <xdr:row>95</xdr:row>
      <xdr:rowOff>118339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30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134866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07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45047</xdr:rowOff>
    </xdr:from>
    <xdr:to>
      <xdr:col>85</xdr:col>
      <xdr:colOff>177800</xdr:colOff>
      <xdr:row>98</xdr:row>
      <xdr:rowOff>146647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84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131424</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76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91453</xdr:rowOff>
    </xdr:from>
    <xdr:to>
      <xdr:col>81</xdr:col>
      <xdr:colOff>101600</xdr:colOff>
      <xdr:row>99</xdr:row>
      <xdr:rowOff>21603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89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12730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98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120695</xdr:rowOff>
    </xdr:from>
    <xdr:to>
      <xdr:col>76</xdr:col>
      <xdr:colOff>165100</xdr:colOff>
      <xdr:row>99</xdr:row>
      <xdr:rowOff>50845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92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41972</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701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167196</xdr:rowOff>
    </xdr:from>
    <xdr:to>
      <xdr:col>72</xdr:col>
      <xdr:colOff>38100</xdr:colOff>
      <xdr:row>99</xdr:row>
      <xdr:rowOff>97346</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96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88473</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706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26569</xdr:rowOff>
    </xdr:from>
    <xdr:to>
      <xdr:col>67</xdr:col>
      <xdr:colOff>101600</xdr:colOff>
      <xdr:row>99</xdr:row>
      <xdr:rowOff>128169</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700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119296</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709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120650</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092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67327</xdr:rowOff>
    </xdr:from>
    <xdr:ext cx="469744"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486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120650</xdr:rowOff>
    </xdr:from>
    <xdr:to>
      <xdr:col>116</xdr:col>
      <xdr:colOff>152400</xdr:colOff>
      <xdr:row>29</xdr:row>
      <xdr:rowOff>120650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09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35577</xdr:rowOff>
    </xdr:from>
    <xdr:ext cx="378565"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3792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12700</xdr:rowOff>
    </xdr:from>
    <xdr:to>
      <xdr:col>116</xdr:col>
      <xdr:colOff>114300</xdr:colOff>
      <xdr:row>38</xdr:row>
      <xdr:rowOff>114300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43180</xdr:rowOff>
    </xdr:from>
    <xdr:to>
      <xdr:col>112</xdr:col>
      <xdr:colOff>38100</xdr:colOff>
      <xdr:row>38</xdr:row>
      <xdr:rowOff>144780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161307</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66333" y="6333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167640</xdr:rowOff>
    </xdr:from>
    <xdr:to>
      <xdr:col>107</xdr:col>
      <xdr:colOff>101600</xdr:colOff>
      <xdr:row>38</xdr:row>
      <xdr:rowOff>97790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51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114317</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5017" y="6286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44450</xdr:rowOff>
    </xdr:from>
    <xdr:to>
      <xdr:col>102</xdr:col>
      <xdr:colOff>165100</xdr:colOff>
      <xdr:row>38</xdr:row>
      <xdr:rowOff>146050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162577</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88333" y="63347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160020</xdr:rowOff>
    </xdr:from>
    <xdr:to>
      <xdr:col>98</xdr:col>
      <xdr:colOff>38100</xdr:colOff>
      <xdr:row>39</xdr:row>
      <xdr:rowOff>90170</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6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106697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450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総務費が類似団体内１位となっているが、近年好調な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ふるさと納税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の関連経費が大きく影響している。しかし、それに相応する収入があるため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問題視していない。民生費は、総合福祉センター建設が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令和４年度に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完了し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たことにより、平均値並みとなった。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商工費は、電子地域通貨を利用したポイント付与事業により増加している。それ以外については、類似団体の中でも低い傾向にある。今後も、公共施設等の改修、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統合・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更新を計画的に行いつつ、費目ごと、目的ごとの予算配分を検討しながら健全な財政運営を行っていく。</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運動公園再整備等を含む公共施設等インフラの整備が控えていることから、類似団体の半分超である公債費について、類似団体の平均額を超えないよう、起債と基金取崩しのバランスを保ちながら財政運営を行っていき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宮崎県川南町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財政調整基金について令和５年度は、令和６年度に普通交付税の精算（▲２億円程度）が行われる見込みに備えて、同規模の積み増しを行ったため増額となっている。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ふるさと納税の寄付額が増加し、年々予算規模が大きくなる中、財政調整基金は予算編成をする上で重要な基金であるので、状況を把握しながら、取崩し、積増し等計画的に行っていきたい。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宮崎県川南町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標準財政規模に占める割合は、水道事業会計の占める割合が最も大きく、次いで一般会計、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電子地域通貨事業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特別会計の順となっている。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水道事業会計の工事量が少ないことが主な要因として考えられるが、今後は耐震化対応等により縮小していくものと思われる。また、一般会計については、ふるさと納税の寄付額の増によるところが大きいので、基金の積増しでインフラ等の改修更新に備え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宮崎県川南町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元利償還金は、増加傾向にある。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規模な普通建設事業等を控えていたことから、新規の地方債について、据置期間なしで償還期間の短縮を行ってきた結果であり、令和７年ごろをピークに減少する見込みである。ただし、公共施設等インフラの改修、更新に備える必要があるため、今後も計画的な地方債発行及び償還を行い、将来を見据えて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宮崎県川南町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地方債については、減少傾向に転じたものの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、防災行政無線機器の更新や消防施設の更新整備の事業に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多額の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緊急防災減災事業債を活用した関係で現在高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高い水準にある。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基金については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、令和４年度までの３か年の継続事業で総合福祉センター建設事業を行っ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ため、公共施設等整備基金の取崩しを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行ったものの、ふ</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るさと納税における寄付額の増加に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より、総体的には増加傾向にある。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適債事業を見極めながら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計画的な基金充当を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行って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基金残高の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維持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に努め、今後の状況を把握しながら将来</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負担を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過大にしないよ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な財政運営を目指す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宮崎県川南町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ふるさと振興基金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の増加が大きな要因である。これは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当該年度に返礼しきれなかった経費分も含めていったん基金に積み立てていること及び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年度の寄附額は前年度より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１６億８６百万円増加しているためである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今後見込まれる公共施設等インフラの更新等への備えとして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公共施設等整備基金の積増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を行っていることも影響している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人口減少対策等の事業を展開し、また老朽化してきている公共施設等の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統合・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更新、改修のため財源確保が必要であり、今後も必要に応じた基金の積立を行っていく方針である。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振興基金は、個性的で魅力的な地域づくりの経費に、公共施設等整備基金は、公共施設等の新規及び更新整備費に、川南原地区国営施設応急対策事業基金は、川南原地区国営施設応急対策事業の円滑な推進を図るため、次代を担う人づくり基金は、地域の活性化の中核となる人材を育成するとともに、住民が主体となって行う活力あるまちづくりを促進するための経費に、長寿社会福祉基金は、高齢者や障害者の在宅福祉の充実及び生きがい、健康づくり事業を推進するための経費に活用する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条例で定め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公共施設等整備基金については、主に財政調整基金からの積み替えを行ったため増加した。ふるさと振興基金については、ふるさと納税（寄附金）を原資に積立てて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年度の寄附額が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及び返礼品経費の一部が翌年度へ繰り越されることへの財源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川南原地区国営施設応急対策事業基金については、令和８年度に国営事業負担金の支払いがあることに備えているものであり、計画的な積み増しを行っている。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人口減少対策等の事業を展開し、また老朽化してきている公共施設等の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統合・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更新や改修にも多額の財源が必要であり、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今後も必要に応じた基金の積立を行っていく方針である。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令和６年度の普通交付税について、固定資産税の過年度課税による増収分に対する精算（２億円程度）が行われる見込みであることから、それに備えるために２億円の積み増しを行った。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近年、予算総額が上昇してきているため、安定的な財政運営のためにも現状の基金残高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（１１億円程度）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は維持していく方針である。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普通交付税の追加交付（うち、臨財債償還分）による積み増しを行った。</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現在低金利な状態であるが、今後金利が上昇すること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に備え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、その時に対応できるよう基金残高としては現状を維持していく方針である。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17220977</v>
      </c>
      <c r="BO4" s="436"/>
      <c r="BP4" s="436"/>
      <c r="BQ4" s="436"/>
      <c r="BR4" s="436"/>
      <c r="BS4" s="436"/>
      <c r="BT4" s="436"/>
      <c r="BU4" s="437"/>
      <c r="BV4" s="435">
        <v>14243733</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8</v>
      </c>
      <c r="CU4" s="576"/>
      <c r="CV4" s="576"/>
      <c r="CW4" s="576"/>
      <c r="CX4" s="576"/>
      <c r="CY4" s="576"/>
      <c r="CZ4" s="576"/>
      <c r="DA4" s="577"/>
      <c r="DB4" s="575">
        <v>7.3</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16798102</v>
      </c>
      <c r="BO5" s="407"/>
      <c r="BP5" s="407"/>
      <c r="BQ5" s="407"/>
      <c r="BR5" s="407"/>
      <c r="BS5" s="407"/>
      <c r="BT5" s="407"/>
      <c r="BU5" s="408"/>
      <c r="BV5" s="406">
        <v>13768859</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88.9</v>
      </c>
      <c r="CU5" s="404"/>
      <c r="CV5" s="404"/>
      <c r="CW5" s="404"/>
      <c r="CX5" s="404"/>
      <c r="CY5" s="404"/>
      <c r="CZ5" s="404"/>
      <c r="DA5" s="405"/>
      <c r="DB5" s="403">
        <v>86.2</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422875</v>
      </c>
      <c r="BO6" s="407"/>
      <c r="BP6" s="407"/>
      <c r="BQ6" s="407"/>
      <c r="BR6" s="407"/>
      <c r="BS6" s="407"/>
      <c r="BT6" s="407"/>
      <c r="BU6" s="408"/>
      <c r="BV6" s="406">
        <v>474874</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88.9</v>
      </c>
      <c r="CU6" s="550"/>
      <c r="CV6" s="550"/>
      <c r="CW6" s="550"/>
      <c r="CX6" s="550"/>
      <c r="CY6" s="550"/>
      <c r="CZ6" s="550"/>
      <c r="DA6" s="551"/>
      <c r="DB6" s="549">
        <v>86.9</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38217</v>
      </c>
      <c r="BO7" s="407"/>
      <c r="BP7" s="407"/>
      <c r="BQ7" s="407"/>
      <c r="BR7" s="407"/>
      <c r="BS7" s="407"/>
      <c r="BT7" s="407"/>
      <c r="BU7" s="408"/>
      <c r="BV7" s="406">
        <v>123587</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4825235</v>
      </c>
      <c r="CU7" s="407"/>
      <c r="CV7" s="407"/>
      <c r="CW7" s="407"/>
      <c r="CX7" s="407"/>
      <c r="CY7" s="407"/>
      <c r="CZ7" s="407"/>
      <c r="DA7" s="408"/>
      <c r="DB7" s="406">
        <v>4782883</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384658</v>
      </c>
      <c r="BO8" s="407"/>
      <c r="BP8" s="407"/>
      <c r="BQ8" s="407"/>
      <c r="BR8" s="407"/>
      <c r="BS8" s="407"/>
      <c r="BT8" s="407"/>
      <c r="BU8" s="408"/>
      <c r="BV8" s="406">
        <v>351287</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0.44</v>
      </c>
      <c r="CU8" s="510"/>
      <c r="CV8" s="510"/>
      <c r="CW8" s="510"/>
      <c r="CX8" s="510"/>
      <c r="CY8" s="510"/>
      <c r="CZ8" s="510"/>
      <c r="DA8" s="511"/>
      <c r="DB8" s="509">
        <v>0.45</v>
      </c>
      <c r="DC8" s="510"/>
      <c r="DD8" s="510"/>
      <c r="DE8" s="510"/>
      <c r="DF8" s="510"/>
      <c r="DG8" s="510"/>
      <c r="DH8" s="510"/>
      <c r="DI8" s="511"/>
    </row>
    <row r="9" spans="1:119" ht="18.75" customHeight="1" thickBot="1" x14ac:dyDescent="0.25">
      <c r="A9" s="175"/>
      <c r="B9" s="538" t="s">
        <v>106</v>
      </c>
      <c r="C9" s="539"/>
      <c r="D9" s="539"/>
      <c r="E9" s="539"/>
      <c r="F9" s="539"/>
      <c r="G9" s="539"/>
      <c r="H9" s="539"/>
      <c r="I9" s="539"/>
      <c r="J9" s="539"/>
      <c r="K9" s="457"/>
      <c r="L9" s="540" t="s">
        <v>107</v>
      </c>
      <c r="M9" s="541"/>
      <c r="N9" s="541"/>
      <c r="O9" s="541"/>
      <c r="P9" s="541"/>
      <c r="Q9" s="542"/>
      <c r="R9" s="543">
        <v>15194</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33371</v>
      </c>
      <c r="BO9" s="407"/>
      <c r="BP9" s="407"/>
      <c r="BQ9" s="407"/>
      <c r="BR9" s="407"/>
      <c r="BS9" s="407"/>
      <c r="BT9" s="407"/>
      <c r="BU9" s="408"/>
      <c r="BV9" s="406">
        <v>61188</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6.9</v>
      </c>
      <c r="CU9" s="404"/>
      <c r="CV9" s="404"/>
      <c r="CW9" s="404"/>
      <c r="CX9" s="404"/>
      <c r="CY9" s="404"/>
      <c r="CZ9" s="404"/>
      <c r="DA9" s="405"/>
      <c r="DB9" s="403">
        <v>7.1</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112</v>
      </c>
      <c r="M10" s="363"/>
      <c r="N10" s="363"/>
      <c r="O10" s="363"/>
      <c r="P10" s="363"/>
      <c r="Q10" s="364"/>
      <c r="R10" s="359">
        <v>16109</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90</v>
      </c>
      <c r="AV10" s="465"/>
      <c r="AW10" s="465"/>
      <c r="AX10" s="465"/>
      <c r="AY10" s="420" t="s">
        <v>114</v>
      </c>
      <c r="AZ10" s="421"/>
      <c r="BA10" s="421"/>
      <c r="BB10" s="421"/>
      <c r="BC10" s="421"/>
      <c r="BD10" s="421"/>
      <c r="BE10" s="421"/>
      <c r="BF10" s="421"/>
      <c r="BG10" s="421"/>
      <c r="BH10" s="421"/>
      <c r="BI10" s="421"/>
      <c r="BJ10" s="421"/>
      <c r="BK10" s="421"/>
      <c r="BL10" s="421"/>
      <c r="BM10" s="422"/>
      <c r="BN10" s="406">
        <v>966285</v>
      </c>
      <c r="BO10" s="407"/>
      <c r="BP10" s="407"/>
      <c r="BQ10" s="407"/>
      <c r="BR10" s="407"/>
      <c r="BS10" s="407"/>
      <c r="BT10" s="407"/>
      <c r="BU10" s="408"/>
      <c r="BV10" s="406">
        <v>778744</v>
      </c>
      <c r="BW10" s="407"/>
      <c r="BX10" s="407"/>
      <c r="BY10" s="407"/>
      <c r="BZ10" s="407"/>
      <c r="CA10" s="407"/>
      <c r="CB10" s="407"/>
      <c r="CC10" s="408"/>
      <c r="CD10" s="181" t="s">
        <v>115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38"/>
      <c r="C11" s="539"/>
      <c r="D11" s="539"/>
      <c r="E11" s="539"/>
      <c r="F11" s="539"/>
      <c r="G11" s="539"/>
      <c r="H11" s="539"/>
      <c r="I11" s="539"/>
      <c r="J11" s="539"/>
      <c r="K11" s="457"/>
      <c r="L11" s="367" t="s">
        <v>116</v>
      </c>
      <c r="M11" s="368"/>
      <c r="N11" s="368"/>
      <c r="O11" s="368"/>
      <c r="P11" s="368"/>
      <c r="Q11" s="369"/>
      <c r="R11" s="535" t="s">
        <v>117</v>
      </c>
      <c r="S11" s="536"/>
      <c r="T11" s="536"/>
      <c r="U11" s="536"/>
      <c r="V11" s="537"/>
      <c r="W11" s="547"/>
      <c r="X11" s="357"/>
      <c r="Y11" s="357"/>
      <c r="Z11" s="357"/>
      <c r="AA11" s="357"/>
      <c r="AB11" s="357"/>
      <c r="AC11" s="357"/>
      <c r="AD11" s="357"/>
      <c r="AE11" s="357"/>
      <c r="AF11" s="357"/>
      <c r="AG11" s="357"/>
      <c r="AH11" s="357"/>
      <c r="AI11" s="357"/>
      <c r="AJ11" s="357"/>
      <c r="AK11" s="357"/>
      <c r="AL11" s="548"/>
      <c r="AM11" s="463" t="s">
        <v>118</v>
      </c>
      <c r="AN11" s="363"/>
      <c r="AO11" s="363"/>
      <c r="AP11" s="363"/>
      <c r="AQ11" s="363"/>
      <c r="AR11" s="363"/>
      <c r="AS11" s="363"/>
      <c r="AT11" s="364"/>
      <c r="AU11" s="464" t="s">
        <v>90</v>
      </c>
      <c r="AV11" s="465"/>
      <c r="AW11" s="465"/>
      <c r="AX11" s="465"/>
      <c r="AY11" s="420" t="s">
        <v>119</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120</v>
      </c>
      <c r="CE11" s="366"/>
      <c r="CF11" s="366"/>
      <c r="CG11" s="366"/>
      <c r="CH11" s="366"/>
      <c r="CI11" s="366"/>
      <c r="CJ11" s="366"/>
      <c r="CK11" s="366"/>
      <c r="CL11" s="366"/>
      <c r="CM11" s="366"/>
      <c r="CN11" s="366"/>
      <c r="CO11" s="366"/>
      <c r="CP11" s="366"/>
      <c r="CQ11" s="366"/>
      <c r="CR11" s="366"/>
      <c r="CS11" s="447"/>
      <c r="CT11" s="509" t="s">
        <v>121</v>
      </c>
      <c r="CU11" s="510"/>
      <c r="CV11" s="510"/>
      <c r="CW11" s="510"/>
      <c r="CX11" s="510"/>
      <c r="CY11" s="510"/>
      <c r="CZ11" s="510"/>
      <c r="DA11" s="511"/>
      <c r="DB11" s="509" t="s">
        <v>121</v>
      </c>
      <c r="DC11" s="510"/>
      <c r="DD11" s="510"/>
      <c r="DE11" s="510"/>
      <c r="DF11" s="510"/>
      <c r="DG11" s="510"/>
      <c r="DH11" s="510"/>
      <c r="DI11" s="511"/>
    </row>
    <row r="12" spans="1:119" ht="18.75" customHeight="1" x14ac:dyDescent="0.2">
      <c r="A12" s="175"/>
      <c r="B12" s="512" t="s">
        <v>122</v>
      </c>
      <c r="C12" s="513"/>
      <c r="D12" s="513"/>
      <c r="E12" s="513"/>
      <c r="F12" s="513"/>
      <c r="G12" s="513"/>
      <c r="H12" s="513"/>
      <c r="I12" s="513"/>
      <c r="J12" s="513"/>
      <c r="K12" s="514"/>
      <c r="L12" s="521" t="s">
        <v>123</v>
      </c>
      <c r="M12" s="522"/>
      <c r="N12" s="522"/>
      <c r="O12" s="522"/>
      <c r="P12" s="522"/>
      <c r="Q12" s="523"/>
      <c r="R12" s="524">
        <v>14930</v>
      </c>
      <c r="S12" s="525"/>
      <c r="T12" s="525"/>
      <c r="U12" s="525"/>
      <c r="V12" s="526"/>
      <c r="W12" s="527" t="s">
        <v>1</v>
      </c>
      <c r="X12" s="465"/>
      <c r="Y12" s="465"/>
      <c r="Z12" s="465"/>
      <c r="AA12" s="465"/>
      <c r="AB12" s="528"/>
      <c r="AC12" s="529" t="s">
        <v>124</v>
      </c>
      <c r="AD12" s="530"/>
      <c r="AE12" s="530"/>
      <c r="AF12" s="530"/>
      <c r="AG12" s="531"/>
      <c r="AH12" s="529" t="s">
        <v>125</v>
      </c>
      <c r="AI12" s="530"/>
      <c r="AJ12" s="530"/>
      <c r="AK12" s="530"/>
      <c r="AL12" s="532"/>
      <c r="AM12" s="463" t="s">
        <v>126</v>
      </c>
      <c r="AN12" s="363"/>
      <c r="AO12" s="363"/>
      <c r="AP12" s="363"/>
      <c r="AQ12" s="363"/>
      <c r="AR12" s="363"/>
      <c r="AS12" s="363"/>
      <c r="AT12" s="364"/>
      <c r="AU12" s="464" t="s">
        <v>90</v>
      </c>
      <c r="AV12" s="465"/>
      <c r="AW12" s="465"/>
      <c r="AX12" s="465"/>
      <c r="AY12" s="420" t="s">
        <v>127</v>
      </c>
      <c r="AZ12" s="421"/>
      <c r="BA12" s="421"/>
      <c r="BB12" s="421"/>
      <c r="BC12" s="421"/>
      <c r="BD12" s="421"/>
      <c r="BE12" s="421"/>
      <c r="BF12" s="421"/>
      <c r="BG12" s="421"/>
      <c r="BH12" s="421"/>
      <c r="BI12" s="421"/>
      <c r="BJ12" s="421"/>
      <c r="BK12" s="421"/>
      <c r="BL12" s="421"/>
      <c r="BM12" s="422"/>
      <c r="BN12" s="406">
        <v>766285</v>
      </c>
      <c r="BO12" s="407"/>
      <c r="BP12" s="407"/>
      <c r="BQ12" s="407"/>
      <c r="BR12" s="407"/>
      <c r="BS12" s="407"/>
      <c r="BT12" s="407"/>
      <c r="BU12" s="408"/>
      <c r="BV12" s="406">
        <v>778744</v>
      </c>
      <c r="BW12" s="407"/>
      <c r="BX12" s="407"/>
      <c r="BY12" s="407"/>
      <c r="BZ12" s="407"/>
      <c r="CA12" s="407"/>
      <c r="CB12" s="407"/>
      <c r="CC12" s="408"/>
      <c r="CD12" s="446" t="s">
        <v>128</v>
      </c>
      <c r="CE12" s="366"/>
      <c r="CF12" s="366"/>
      <c r="CG12" s="366"/>
      <c r="CH12" s="366"/>
      <c r="CI12" s="366"/>
      <c r="CJ12" s="366"/>
      <c r="CK12" s="366"/>
      <c r="CL12" s="366"/>
      <c r="CM12" s="366"/>
      <c r="CN12" s="366"/>
      <c r="CO12" s="366"/>
      <c r="CP12" s="366"/>
      <c r="CQ12" s="366"/>
      <c r="CR12" s="366"/>
      <c r="CS12" s="447"/>
      <c r="CT12" s="509" t="s">
        <v>121</v>
      </c>
      <c r="CU12" s="510"/>
      <c r="CV12" s="510"/>
      <c r="CW12" s="510"/>
      <c r="CX12" s="510"/>
      <c r="CY12" s="510"/>
      <c r="CZ12" s="510"/>
      <c r="DA12" s="511"/>
      <c r="DB12" s="509" t="s">
        <v>121</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90"/>
      <c r="M13" s="490" t="s">
        <v>129</v>
      </c>
      <c r="N13" s="491"/>
      <c r="O13" s="491"/>
      <c r="P13" s="491"/>
      <c r="Q13" s="492"/>
      <c r="R13" s="493">
        <v>14569</v>
      </c>
      <c r="S13" s="494"/>
      <c r="T13" s="494"/>
      <c r="U13" s="494"/>
      <c r="V13" s="495"/>
      <c r="W13" s="496" t="s">
        <v>130</v>
      </c>
      <c r="X13" s="392"/>
      <c r="Y13" s="392"/>
      <c r="Z13" s="392"/>
      <c r="AA13" s="392"/>
      <c r="AB13" s="393"/>
      <c r="AC13" s="359">
        <v>2310</v>
      </c>
      <c r="AD13" s="360"/>
      <c r="AE13" s="360"/>
      <c r="AF13" s="360"/>
      <c r="AG13" s="361"/>
      <c r="AH13" s="359">
        <v>2558</v>
      </c>
      <c r="AI13" s="360"/>
      <c r="AJ13" s="360"/>
      <c r="AK13" s="360"/>
      <c r="AL13" s="419"/>
      <c r="AM13" s="463" t="s">
        <v>131</v>
      </c>
      <c r="AN13" s="363"/>
      <c r="AO13" s="363"/>
      <c r="AP13" s="363"/>
      <c r="AQ13" s="363"/>
      <c r="AR13" s="363"/>
      <c r="AS13" s="363"/>
      <c r="AT13" s="364"/>
      <c r="AU13" s="464" t="s">
        <v>132</v>
      </c>
      <c r="AV13" s="465"/>
      <c r="AW13" s="465"/>
      <c r="AX13" s="465"/>
      <c r="AY13" s="420" t="s">
        <v>133</v>
      </c>
      <c r="AZ13" s="421"/>
      <c r="BA13" s="421"/>
      <c r="BB13" s="421"/>
      <c r="BC13" s="421"/>
      <c r="BD13" s="421"/>
      <c r="BE13" s="421"/>
      <c r="BF13" s="421"/>
      <c r="BG13" s="421"/>
      <c r="BH13" s="421"/>
      <c r="BI13" s="421"/>
      <c r="BJ13" s="421"/>
      <c r="BK13" s="421"/>
      <c r="BL13" s="421"/>
      <c r="BM13" s="422"/>
      <c r="BN13" s="406">
        <v>233371</v>
      </c>
      <c r="BO13" s="407"/>
      <c r="BP13" s="407"/>
      <c r="BQ13" s="407"/>
      <c r="BR13" s="407"/>
      <c r="BS13" s="407"/>
      <c r="BT13" s="407"/>
      <c r="BU13" s="408"/>
      <c r="BV13" s="406">
        <v>61188</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8.5</v>
      </c>
      <c r="CU13" s="404"/>
      <c r="CV13" s="404"/>
      <c r="CW13" s="404"/>
      <c r="CX13" s="404"/>
      <c r="CY13" s="404"/>
      <c r="CZ13" s="404"/>
      <c r="DA13" s="405"/>
      <c r="DB13" s="403">
        <v>8.1999999999999993</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15095</v>
      </c>
      <c r="S14" s="494"/>
      <c r="T14" s="494"/>
      <c r="U14" s="494"/>
      <c r="V14" s="495"/>
      <c r="W14" s="497"/>
      <c r="X14" s="395"/>
      <c r="Y14" s="395"/>
      <c r="Z14" s="395"/>
      <c r="AA14" s="395"/>
      <c r="AB14" s="396"/>
      <c r="AC14" s="486">
        <v>29.8</v>
      </c>
      <c r="AD14" s="487"/>
      <c r="AE14" s="487"/>
      <c r="AF14" s="487"/>
      <c r="AG14" s="488"/>
      <c r="AH14" s="486">
        <v>31</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121</v>
      </c>
      <c r="CU14" s="504"/>
      <c r="CV14" s="504"/>
      <c r="CW14" s="504"/>
      <c r="CX14" s="504"/>
      <c r="CY14" s="504"/>
      <c r="CZ14" s="504"/>
      <c r="DA14" s="505"/>
      <c r="DB14" s="503" t="s">
        <v>121</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90"/>
      <c r="M15" s="490" t="s">
        <v>129</v>
      </c>
      <c r="N15" s="491"/>
      <c r="O15" s="491"/>
      <c r="P15" s="491"/>
      <c r="Q15" s="492"/>
      <c r="R15" s="493">
        <v>14813</v>
      </c>
      <c r="S15" s="494"/>
      <c r="T15" s="494"/>
      <c r="U15" s="494"/>
      <c r="V15" s="495"/>
      <c r="W15" s="496" t="s">
        <v>137</v>
      </c>
      <c r="X15" s="392"/>
      <c r="Y15" s="392"/>
      <c r="Z15" s="392"/>
      <c r="AA15" s="392"/>
      <c r="AB15" s="393"/>
      <c r="AC15" s="359">
        <v>1665</v>
      </c>
      <c r="AD15" s="360"/>
      <c r="AE15" s="360"/>
      <c r="AF15" s="360"/>
      <c r="AG15" s="361"/>
      <c r="AH15" s="359">
        <v>1703</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1913502</v>
      </c>
      <c r="BO15" s="436"/>
      <c r="BP15" s="436"/>
      <c r="BQ15" s="436"/>
      <c r="BR15" s="436"/>
      <c r="BS15" s="436"/>
      <c r="BT15" s="436"/>
      <c r="BU15" s="437"/>
      <c r="BV15" s="435">
        <v>1892577</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21.5</v>
      </c>
      <c r="AD16" s="487"/>
      <c r="AE16" s="487"/>
      <c r="AF16" s="487"/>
      <c r="AG16" s="488"/>
      <c r="AH16" s="486">
        <v>20.6</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4302618</v>
      </c>
      <c r="BO16" s="407"/>
      <c r="BP16" s="407"/>
      <c r="BQ16" s="407"/>
      <c r="BR16" s="407"/>
      <c r="BS16" s="407"/>
      <c r="BT16" s="407"/>
      <c r="BU16" s="408"/>
      <c r="BV16" s="406">
        <v>4221119</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3764</v>
      </c>
      <c r="AD17" s="360"/>
      <c r="AE17" s="360"/>
      <c r="AF17" s="360"/>
      <c r="AG17" s="361"/>
      <c r="AH17" s="359">
        <v>3994</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2401972</v>
      </c>
      <c r="BO17" s="407"/>
      <c r="BP17" s="407"/>
      <c r="BQ17" s="407"/>
      <c r="BR17" s="407"/>
      <c r="BS17" s="407"/>
      <c r="BT17" s="407"/>
      <c r="BU17" s="408"/>
      <c r="BV17" s="406">
        <v>2382734</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147</v>
      </c>
      <c r="C18" s="457"/>
      <c r="D18" s="457"/>
      <c r="E18" s="458"/>
      <c r="F18" s="458"/>
      <c r="G18" s="458"/>
      <c r="H18" s="458"/>
      <c r="I18" s="458"/>
      <c r="J18" s="458"/>
      <c r="K18" s="458"/>
      <c r="L18" s="459">
        <v>90.13</v>
      </c>
      <c r="M18" s="459"/>
      <c r="N18" s="459"/>
      <c r="O18" s="459"/>
      <c r="P18" s="459"/>
      <c r="Q18" s="459"/>
      <c r="R18" s="460"/>
      <c r="S18" s="460"/>
      <c r="T18" s="460"/>
      <c r="U18" s="460"/>
      <c r="V18" s="461"/>
      <c r="W18" s="477"/>
      <c r="X18" s="478"/>
      <c r="Y18" s="478"/>
      <c r="Z18" s="478"/>
      <c r="AA18" s="478"/>
      <c r="AB18" s="502"/>
      <c r="AC18" s="376">
        <v>48.6</v>
      </c>
      <c r="AD18" s="377"/>
      <c r="AE18" s="377"/>
      <c r="AF18" s="377"/>
      <c r="AG18" s="462"/>
      <c r="AH18" s="376">
        <v>48.4</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4320980</v>
      </c>
      <c r="BO18" s="407"/>
      <c r="BP18" s="407"/>
      <c r="BQ18" s="407"/>
      <c r="BR18" s="407"/>
      <c r="BS18" s="407"/>
      <c r="BT18" s="407"/>
      <c r="BU18" s="408"/>
      <c r="BV18" s="406">
        <v>4160671</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149</v>
      </c>
      <c r="C19" s="457"/>
      <c r="D19" s="457"/>
      <c r="E19" s="458"/>
      <c r="F19" s="458"/>
      <c r="G19" s="458"/>
      <c r="H19" s="458"/>
      <c r="I19" s="458"/>
      <c r="J19" s="458"/>
      <c r="K19" s="458"/>
      <c r="L19" s="466">
        <v>169</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9923980</v>
      </c>
      <c r="BO19" s="407"/>
      <c r="BP19" s="407"/>
      <c r="BQ19" s="407"/>
      <c r="BR19" s="407"/>
      <c r="BS19" s="407"/>
      <c r="BT19" s="407"/>
      <c r="BU19" s="408"/>
      <c r="BV19" s="406">
        <v>9163272</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151</v>
      </c>
      <c r="C20" s="457"/>
      <c r="D20" s="457"/>
      <c r="E20" s="458"/>
      <c r="F20" s="458"/>
      <c r="G20" s="458"/>
      <c r="H20" s="458"/>
      <c r="I20" s="458"/>
      <c r="J20" s="458"/>
      <c r="K20" s="458"/>
      <c r="L20" s="466">
        <v>6036</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5573486</v>
      </c>
      <c r="BO22" s="436"/>
      <c r="BP22" s="436"/>
      <c r="BQ22" s="436"/>
      <c r="BR22" s="436"/>
      <c r="BS22" s="436"/>
      <c r="BT22" s="436"/>
      <c r="BU22" s="437"/>
      <c r="BV22" s="435">
        <v>5788340</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3975824</v>
      </c>
      <c r="BO23" s="407"/>
      <c r="BP23" s="407"/>
      <c r="BQ23" s="407"/>
      <c r="BR23" s="407"/>
      <c r="BS23" s="407"/>
      <c r="BT23" s="407"/>
      <c r="BU23" s="408"/>
      <c r="BV23" s="406">
        <v>4358811</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161</v>
      </c>
      <c r="F24" s="363"/>
      <c r="G24" s="363"/>
      <c r="H24" s="363"/>
      <c r="I24" s="363"/>
      <c r="J24" s="363"/>
      <c r="K24" s="364"/>
      <c r="L24" s="359">
        <v>1</v>
      </c>
      <c r="M24" s="360"/>
      <c r="N24" s="360"/>
      <c r="O24" s="360"/>
      <c r="P24" s="361"/>
      <c r="Q24" s="359">
        <v>6990</v>
      </c>
      <c r="R24" s="360"/>
      <c r="S24" s="360"/>
      <c r="T24" s="360"/>
      <c r="U24" s="360"/>
      <c r="V24" s="361"/>
      <c r="W24" s="449"/>
      <c r="X24" s="386"/>
      <c r="Y24" s="387"/>
      <c r="Z24" s="362" t="s">
        <v>162</v>
      </c>
      <c r="AA24" s="363"/>
      <c r="AB24" s="363"/>
      <c r="AC24" s="363"/>
      <c r="AD24" s="363"/>
      <c r="AE24" s="363"/>
      <c r="AF24" s="363"/>
      <c r="AG24" s="364"/>
      <c r="AH24" s="359">
        <v>144</v>
      </c>
      <c r="AI24" s="360"/>
      <c r="AJ24" s="360"/>
      <c r="AK24" s="360"/>
      <c r="AL24" s="361"/>
      <c r="AM24" s="359">
        <v>437328</v>
      </c>
      <c r="AN24" s="360"/>
      <c r="AO24" s="360"/>
      <c r="AP24" s="360"/>
      <c r="AQ24" s="360"/>
      <c r="AR24" s="361"/>
      <c r="AS24" s="359">
        <v>3037</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3630246</v>
      </c>
      <c r="BO24" s="407"/>
      <c r="BP24" s="407"/>
      <c r="BQ24" s="407"/>
      <c r="BR24" s="407"/>
      <c r="BS24" s="407"/>
      <c r="BT24" s="407"/>
      <c r="BU24" s="408"/>
      <c r="BV24" s="406">
        <v>3580458</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164</v>
      </c>
      <c r="F25" s="363"/>
      <c r="G25" s="363"/>
      <c r="H25" s="363"/>
      <c r="I25" s="363"/>
      <c r="J25" s="363"/>
      <c r="K25" s="364"/>
      <c r="L25" s="359">
        <v>1</v>
      </c>
      <c r="M25" s="360"/>
      <c r="N25" s="360"/>
      <c r="O25" s="360"/>
      <c r="P25" s="361"/>
      <c r="Q25" s="359">
        <v>5600</v>
      </c>
      <c r="R25" s="360"/>
      <c r="S25" s="360"/>
      <c r="T25" s="360"/>
      <c r="U25" s="360"/>
      <c r="V25" s="361"/>
      <c r="W25" s="449"/>
      <c r="X25" s="386"/>
      <c r="Y25" s="387"/>
      <c r="Z25" s="362" t="s">
        <v>165</v>
      </c>
      <c r="AA25" s="363"/>
      <c r="AB25" s="363"/>
      <c r="AC25" s="363"/>
      <c r="AD25" s="363"/>
      <c r="AE25" s="363"/>
      <c r="AF25" s="363"/>
      <c r="AG25" s="364"/>
      <c r="AH25" s="359" t="s">
        <v>121</v>
      </c>
      <c r="AI25" s="360"/>
      <c r="AJ25" s="360"/>
      <c r="AK25" s="360"/>
      <c r="AL25" s="361"/>
      <c r="AM25" s="359" t="s">
        <v>121</v>
      </c>
      <c r="AN25" s="360"/>
      <c r="AO25" s="360"/>
      <c r="AP25" s="360"/>
      <c r="AQ25" s="360"/>
      <c r="AR25" s="361"/>
      <c r="AS25" s="359" t="s">
        <v>121</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1931104</v>
      </c>
      <c r="BO25" s="436"/>
      <c r="BP25" s="436"/>
      <c r="BQ25" s="436"/>
      <c r="BR25" s="436"/>
      <c r="BS25" s="436"/>
      <c r="BT25" s="436"/>
      <c r="BU25" s="437"/>
      <c r="BV25" s="435">
        <v>770438</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167</v>
      </c>
      <c r="F26" s="363"/>
      <c r="G26" s="363"/>
      <c r="H26" s="363"/>
      <c r="I26" s="363"/>
      <c r="J26" s="363"/>
      <c r="K26" s="364"/>
      <c r="L26" s="359">
        <v>1</v>
      </c>
      <c r="M26" s="360"/>
      <c r="N26" s="360"/>
      <c r="O26" s="360"/>
      <c r="P26" s="361"/>
      <c r="Q26" s="359">
        <v>5300</v>
      </c>
      <c r="R26" s="360"/>
      <c r="S26" s="360"/>
      <c r="T26" s="360"/>
      <c r="U26" s="360"/>
      <c r="V26" s="361"/>
      <c r="W26" s="449"/>
      <c r="X26" s="386"/>
      <c r="Y26" s="387"/>
      <c r="Z26" s="362" t="s">
        <v>168</v>
      </c>
      <c r="AA26" s="417"/>
      <c r="AB26" s="417"/>
      <c r="AC26" s="417"/>
      <c r="AD26" s="417"/>
      <c r="AE26" s="417"/>
      <c r="AF26" s="417"/>
      <c r="AG26" s="418"/>
      <c r="AH26" s="359">
        <v>1</v>
      </c>
      <c r="AI26" s="360"/>
      <c r="AJ26" s="360"/>
      <c r="AK26" s="360"/>
      <c r="AL26" s="361"/>
      <c r="AM26" s="359" t="s">
        <v>169</v>
      </c>
      <c r="AN26" s="360"/>
      <c r="AO26" s="360"/>
      <c r="AP26" s="360"/>
      <c r="AQ26" s="360"/>
      <c r="AR26" s="361"/>
      <c r="AS26" s="359" t="s">
        <v>169</v>
      </c>
      <c r="AT26" s="360"/>
      <c r="AU26" s="360"/>
      <c r="AV26" s="360"/>
      <c r="AW26" s="360"/>
      <c r="AX26" s="419"/>
      <c r="AY26" s="446" t="s">
        <v>170</v>
      </c>
      <c r="AZ26" s="366"/>
      <c r="BA26" s="366"/>
      <c r="BB26" s="366"/>
      <c r="BC26" s="366"/>
      <c r="BD26" s="366"/>
      <c r="BE26" s="366"/>
      <c r="BF26" s="366"/>
      <c r="BG26" s="366"/>
      <c r="BH26" s="366"/>
      <c r="BI26" s="366"/>
      <c r="BJ26" s="366"/>
      <c r="BK26" s="366"/>
      <c r="BL26" s="366"/>
      <c r="BM26" s="447"/>
      <c r="BN26" s="406" t="s">
        <v>121</v>
      </c>
      <c r="BO26" s="407"/>
      <c r="BP26" s="407"/>
      <c r="BQ26" s="407"/>
      <c r="BR26" s="407"/>
      <c r="BS26" s="407"/>
      <c r="BT26" s="407"/>
      <c r="BU26" s="408"/>
      <c r="BV26" s="406" t="s">
        <v>121</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171</v>
      </c>
      <c r="F27" s="363"/>
      <c r="G27" s="363"/>
      <c r="H27" s="363"/>
      <c r="I27" s="363"/>
      <c r="J27" s="363"/>
      <c r="K27" s="364"/>
      <c r="L27" s="359">
        <v>1</v>
      </c>
      <c r="M27" s="360"/>
      <c r="N27" s="360"/>
      <c r="O27" s="360"/>
      <c r="P27" s="361"/>
      <c r="Q27" s="359">
        <v>3000</v>
      </c>
      <c r="R27" s="360"/>
      <c r="S27" s="360"/>
      <c r="T27" s="360"/>
      <c r="U27" s="360"/>
      <c r="V27" s="361"/>
      <c r="W27" s="449"/>
      <c r="X27" s="386"/>
      <c r="Y27" s="387"/>
      <c r="Z27" s="362" t="s">
        <v>172</v>
      </c>
      <c r="AA27" s="363"/>
      <c r="AB27" s="363"/>
      <c r="AC27" s="363"/>
      <c r="AD27" s="363"/>
      <c r="AE27" s="363"/>
      <c r="AF27" s="363"/>
      <c r="AG27" s="364"/>
      <c r="AH27" s="359" t="s">
        <v>121</v>
      </c>
      <c r="AI27" s="360"/>
      <c r="AJ27" s="360"/>
      <c r="AK27" s="360"/>
      <c r="AL27" s="361"/>
      <c r="AM27" s="359" t="s">
        <v>121</v>
      </c>
      <c r="AN27" s="360"/>
      <c r="AO27" s="360"/>
      <c r="AP27" s="360"/>
      <c r="AQ27" s="360"/>
      <c r="AR27" s="361"/>
      <c r="AS27" s="359" t="s">
        <v>121</v>
      </c>
      <c r="AT27" s="360"/>
      <c r="AU27" s="360"/>
      <c r="AV27" s="360"/>
      <c r="AW27" s="360"/>
      <c r="AX27" s="419"/>
      <c r="AY27" s="443" t="s">
        <v>173</v>
      </c>
      <c r="AZ27" s="444"/>
      <c r="BA27" s="444"/>
      <c r="BB27" s="444"/>
      <c r="BC27" s="444"/>
      <c r="BD27" s="444"/>
      <c r="BE27" s="444"/>
      <c r="BF27" s="444"/>
      <c r="BG27" s="444"/>
      <c r="BH27" s="444"/>
      <c r="BI27" s="444"/>
      <c r="BJ27" s="444"/>
      <c r="BK27" s="444"/>
      <c r="BL27" s="444"/>
      <c r="BM27" s="445"/>
      <c r="BN27" s="440">
        <v>205000</v>
      </c>
      <c r="BO27" s="441"/>
      <c r="BP27" s="441"/>
      <c r="BQ27" s="441"/>
      <c r="BR27" s="441"/>
      <c r="BS27" s="441"/>
      <c r="BT27" s="441"/>
      <c r="BU27" s="442"/>
      <c r="BV27" s="440">
        <v>205000</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174</v>
      </c>
      <c r="F28" s="363"/>
      <c r="G28" s="363"/>
      <c r="H28" s="363"/>
      <c r="I28" s="363"/>
      <c r="J28" s="363"/>
      <c r="K28" s="364"/>
      <c r="L28" s="359">
        <v>1</v>
      </c>
      <c r="M28" s="360"/>
      <c r="N28" s="360"/>
      <c r="O28" s="360"/>
      <c r="P28" s="361"/>
      <c r="Q28" s="359">
        <v>2220</v>
      </c>
      <c r="R28" s="360"/>
      <c r="S28" s="360"/>
      <c r="T28" s="360"/>
      <c r="U28" s="360"/>
      <c r="V28" s="361"/>
      <c r="W28" s="449"/>
      <c r="X28" s="386"/>
      <c r="Y28" s="387"/>
      <c r="Z28" s="362" t="s">
        <v>175</v>
      </c>
      <c r="AA28" s="363"/>
      <c r="AB28" s="363"/>
      <c r="AC28" s="363"/>
      <c r="AD28" s="363"/>
      <c r="AE28" s="363"/>
      <c r="AF28" s="363"/>
      <c r="AG28" s="364"/>
      <c r="AH28" s="359" t="s">
        <v>121</v>
      </c>
      <c r="AI28" s="360"/>
      <c r="AJ28" s="360"/>
      <c r="AK28" s="360"/>
      <c r="AL28" s="361"/>
      <c r="AM28" s="359" t="s">
        <v>121</v>
      </c>
      <c r="AN28" s="360"/>
      <c r="AO28" s="360"/>
      <c r="AP28" s="360"/>
      <c r="AQ28" s="360"/>
      <c r="AR28" s="361"/>
      <c r="AS28" s="359" t="s">
        <v>121</v>
      </c>
      <c r="AT28" s="360"/>
      <c r="AU28" s="360"/>
      <c r="AV28" s="360"/>
      <c r="AW28" s="360"/>
      <c r="AX28" s="419"/>
      <c r="AY28" s="423" t="s">
        <v>176</v>
      </c>
      <c r="AZ28" s="424"/>
      <c r="BA28" s="424"/>
      <c r="BB28" s="425"/>
      <c r="BC28" s="432" t="s">
        <v>46</v>
      </c>
      <c r="BD28" s="433"/>
      <c r="BE28" s="433"/>
      <c r="BF28" s="433"/>
      <c r="BG28" s="433"/>
      <c r="BH28" s="433"/>
      <c r="BI28" s="433"/>
      <c r="BJ28" s="433"/>
      <c r="BK28" s="433"/>
      <c r="BL28" s="433"/>
      <c r="BM28" s="434"/>
      <c r="BN28" s="435">
        <v>1300000</v>
      </c>
      <c r="BO28" s="436"/>
      <c r="BP28" s="436"/>
      <c r="BQ28" s="436"/>
      <c r="BR28" s="436"/>
      <c r="BS28" s="436"/>
      <c r="BT28" s="436"/>
      <c r="BU28" s="437"/>
      <c r="BV28" s="435">
        <v>1100000</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177</v>
      </c>
      <c r="F29" s="363"/>
      <c r="G29" s="363"/>
      <c r="H29" s="363"/>
      <c r="I29" s="363"/>
      <c r="J29" s="363"/>
      <c r="K29" s="364"/>
      <c r="L29" s="359">
        <v>11</v>
      </c>
      <c r="M29" s="360"/>
      <c r="N29" s="360"/>
      <c r="O29" s="360"/>
      <c r="P29" s="361"/>
      <c r="Q29" s="359">
        <v>2080</v>
      </c>
      <c r="R29" s="360"/>
      <c r="S29" s="360"/>
      <c r="T29" s="360"/>
      <c r="U29" s="360"/>
      <c r="V29" s="361"/>
      <c r="W29" s="450"/>
      <c r="X29" s="451"/>
      <c r="Y29" s="452"/>
      <c r="Z29" s="362" t="s">
        <v>178</v>
      </c>
      <c r="AA29" s="363"/>
      <c r="AB29" s="363"/>
      <c r="AC29" s="363"/>
      <c r="AD29" s="363"/>
      <c r="AE29" s="363"/>
      <c r="AF29" s="363"/>
      <c r="AG29" s="364"/>
      <c r="AH29" s="359">
        <v>144</v>
      </c>
      <c r="AI29" s="360"/>
      <c r="AJ29" s="360"/>
      <c r="AK29" s="360"/>
      <c r="AL29" s="361"/>
      <c r="AM29" s="359">
        <v>437328</v>
      </c>
      <c r="AN29" s="360"/>
      <c r="AO29" s="360"/>
      <c r="AP29" s="360"/>
      <c r="AQ29" s="360"/>
      <c r="AR29" s="361"/>
      <c r="AS29" s="359">
        <v>3037</v>
      </c>
      <c r="AT29" s="360"/>
      <c r="AU29" s="360"/>
      <c r="AV29" s="360"/>
      <c r="AW29" s="360"/>
      <c r="AX29" s="419"/>
      <c r="AY29" s="426"/>
      <c r="AZ29" s="427"/>
      <c r="BA29" s="427"/>
      <c r="BB29" s="428"/>
      <c r="BC29" s="420" t="s">
        <v>179</v>
      </c>
      <c r="BD29" s="421"/>
      <c r="BE29" s="421"/>
      <c r="BF29" s="421"/>
      <c r="BG29" s="421"/>
      <c r="BH29" s="421"/>
      <c r="BI29" s="421"/>
      <c r="BJ29" s="421"/>
      <c r="BK29" s="421"/>
      <c r="BL29" s="421"/>
      <c r="BM29" s="422"/>
      <c r="BN29" s="406">
        <v>566792</v>
      </c>
      <c r="BO29" s="407"/>
      <c r="BP29" s="407"/>
      <c r="BQ29" s="407"/>
      <c r="BR29" s="407"/>
      <c r="BS29" s="407"/>
      <c r="BT29" s="407"/>
      <c r="BU29" s="408"/>
      <c r="BV29" s="406">
        <v>547918</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180</v>
      </c>
      <c r="X30" s="374"/>
      <c r="Y30" s="374"/>
      <c r="Z30" s="374"/>
      <c r="AA30" s="374"/>
      <c r="AB30" s="374"/>
      <c r="AC30" s="374"/>
      <c r="AD30" s="374"/>
      <c r="AE30" s="374"/>
      <c r="AF30" s="374"/>
      <c r="AG30" s="375"/>
      <c r="AH30" s="376">
        <v>94.7</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6806722</v>
      </c>
      <c r="BO30" s="441"/>
      <c r="BP30" s="441"/>
      <c r="BQ30" s="441"/>
      <c r="BR30" s="441"/>
      <c r="BS30" s="441"/>
      <c r="BT30" s="441"/>
      <c r="BU30" s="442"/>
      <c r="BV30" s="440">
        <v>5033857</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65" t="s">
        <v>181</v>
      </c>
      <c r="D32" s="365"/>
      <c r="E32" s="365"/>
      <c r="F32" s="365"/>
      <c r="G32" s="365"/>
      <c r="H32" s="365"/>
      <c r="I32" s="365"/>
      <c r="J32" s="365"/>
      <c r="K32" s="365"/>
      <c r="L32" s="365"/>
      <c r="M32" s="365"/>
      <c r="N32" s="365"/>
      <c r="O32" s="365"/>
      <c r="P32" s="365"/>
      <c r="Q32" s="365"/>
      <c r="R32" s="365"/>
      <c r="S32" s="365"/>
      <c r="U32" s="366" t="s">
        <v>182</v>
      </c>
      <c r="V32" s="366"/>
      <c r="W32" s="366"/>
      <c r="X32" s="366"/>
      <c r="Y32" s="366"/>
      <c r="Z32" s="366"/>
      <c r="AA32" s="366"/>
      <c r="AB32" s="366"/>
      <c r="AC32" s="366"/>
      <c r="AD32" s="366"/>
      <c r="AE32" s="366"/>
      <c r="AF32" s="366"/>
      <c r="AG32" s="366"/>
      <c r="AH32" s="366"/>
      <c r="AI32" s="366"/>
      <c r="AJ32" s="366"/>
      <c r="AK32" s="366"/>
      <c r="AM32" s="366" t="s">
        <v>183</v>
      </c>
      <c r="AN32" s="366"/>
      <c r="AO32" s="366"/>
      <c r="AP32" s="366"/>
      <c r="AQ32" s="366"/>
      <c r="AR32" s="366"/>
      <c r="AS32" s="366"/>
      <c r="AT32" s="366"/>
      <c r="AU32" s="366"/>
      <c r="AV32" s="366"/>
      <c r="AW32" s="366"/>
      <c r="AX32" s="366"/>
      <c r="AY32" s="366"/>
      <c r="AZ32" s="366"/>
      <c r="BA32" s="366"/>
      <c r="BB32" s="366"/>
      <c r="BC32" s="366"/>
      <c r="BE32" s="366" t="s">
        <v>184</v>
      </c>
      <c r="BF32" s="366"/>
      <c r="BG32" s="366"/>
      <c r="BH32" s="366"/>
      <c r="BI32" s="366"/>
      <c r="BJ32" s="366"/>
      <c r="BK32" s="366"/>
      <c r="BL32" s="366"/>
      <c r="BM32" s="366"/>
      <c r="BN32" s="366"/>
      <c r="BO32" s="366"/>
      <c r="BP32" s="366"/>
      <c r="BQ32" s="366"/>
      <c r="BR32" s="366"/>
      <c r="BS32" s="366"/>
      <c r="BT32" s="366"/>
      <c r="BU32" s="366"/>
      <c r="BW32" s="366" t="s">
        <v>185</v>
      </c>
      <c r="BX32" s="366"/>
      <c r="BY32" s="366"/>
      <c r="BZ32" s="366"/>
      <c r="CA32" s="366"/>
      <c r="CB32" s="366"/>
      <c r="CC32" s="366"/>
      <c r="CD32" s="366"/>
      <c r="CE32" s="366"/>
      <c r="CF32" s="366"/>
      <c r="CG32" s="366"/>
      <c r="CH32" s="366"/>
      <c r="CI32" s="366"/>
      <c r="CJ32" s="366"/>
      <c r="CK32" s="366"/>
      <c r="CL32" s="366"/>
      <c r="CM32" s="366"/>
      <c r="CO32" s="366" t="s">
        <v>186</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2">
      <c r="A33" s="175"/>
      <c r="B33" s="202"/>
      <c r="C33" s="358" t="s">
        <v>187</v>
      </c>
      <c r="D33" s="358"/>
      <c r="E33" s="357" t="s">
        <v>188</v>
      </c>
      <c r="F33" s="357"/>
      <c r="G33" s="357"/>
      <c r="H33" s="357"/>
      <c r="I33" s="357"/>
      <c r="J33" s="357"/>
      <c r="K33" s="357"/>
      <c r="L33" s="357"/>
      <c r="M33" s="357"/>
      <c r="N33" s="357"/>
      <c r="O33" s="357"/>
      <c r="P33" s="357"/>
      <c r="Q33" s="357"/>
      <c r="R33" s="357"/>
      <c r="S33" s="357"/>
      <c r="T33" s="179"/>
      <c r="U33" s="358" t="s">
        <v>187</v>
      </c>
      <c r="V33" s="358"/>
      <c r="W33" s="357" t="s">
        <v>188</v>
      </c>
      <c r="X33" s="357"/>
      <c r="Y33" s="357"/>
      <c r="Z33" s="357"/>
      <c r="AA33" s="357"/>
      <c r="AB33" s="357"/>
      <c r="AC33" s="357"/>
      <c r="AD33" s="357"/>
      <c r="AE33" s="357"/>
      <c r="AF33" s="357"/>
      <c r="AG33" s="357"/>
      <c r="AH33" s="357"/>
      <c r="AI33" s="357"/>
      <c r="AJ33" s="357"/>
      <c r="AK33" s="357"/>
      <c r="AL33" s="179"/>
      <c r="AM33" s="358" t="s">
        <v>187</v>
      </c>
      <c r="AN33" s="358"/>
      <c r="AO33" s="357" t="s">
        <v>188</v>
      </c>
      <c r="AP33" s="357"/>
      <c r="AQ33" s="357"/>
      <c r="AR33" s="357"/>
      <c r="AS33" s="357"/>
      <c r="AT33" s="357"/>
      <c r="AU33" s="357"/>
      <c r="AV33" s="357"/>
      <c r="AW33" s="357"/>
      <c r="AX33" s="357"/>
      <c r="AY33" s="357"/>
      <c r="AZ33" s="357"/>
      <c r="BA33" s="357"/>
      <c r="BB33" s="357"/>
      <c r="BC33" s="357"/>
      <c r="BD33" s="185"/>
      <c r="BE33" s="357" t="s">
        <v>189</v>
      </c>
      <c r="BF33" s="357"/>
      <c r="BG33" s="357" t="s">
        <v>190</v>
      </c>
      <c r="BH33" s="357"/>
      <c r="BI33" s="357"/>
      <c r="BJ33" s="357"/>
      <c r="BK33" s="357"/>
      <c r="BL33" s="357"/>
      <c r="BM33" s="357"/>
      <c r="BN33" s="357"/>
      <c r="BO33" s="357"/>
      <c r="BP33" s="357"/>
      <c r="BQ33" s="357"/>
      <c r="BR33" s="357"/>
      <c r="BS33" s="357"/>
      <c r="BT33" s="357"/>
      <c r="BU33" s="357"/>
      <c r="BV33" s="185"/>
      <c r="BW33" s="358" t="s">
        <v>189</v>
      </c>
      <c r="BX33" s="358"/>
      <c r="BY33" s="357" t="s">
        <v>191</v>
      </c>
      <c r="BZ33" s="357"/>
      <c r="CA33" s="357"/>
      <c r="CB33" s="357"/>
      <c r="CC33" s="357"/>
      <c r="CD33" s="357"/>
      <c r="CE33" s="357"/>
      <c r="CF33" s="357"/>
      <c r="CG33" s="357"/>
      <c r="CH33" s="357"/>
      <c r="CI33" s="357"/>
      <c r="CJ33" s="357"/>
      <c r="CK33" s="357"/>
      <c r="CL33" s="357"/>
      <c r="CM33" s="357"/>
      <c r="CN33" s="179"/>
      <c r="CO33" s="358" t="s">
        <v>187</v>
      </c>
      <c r="CP33" s="358"/>
      <c r="CQ33" s="357" t="s">
        <v>192</v>
      </c>
      <c r="CR33" s="357"/>
      <c r="CS33" s="357"/>
      <c r="CT33" s="357"/>
      <c r="CU33" s="357"/>
      <c r="CV33" s="357"/>
      <c r="CW33" s="357"/>
      <c r="CX33" s="357"/>
      <c r="CY33" s="357"/>
      <c r="CZ33" s="357"/>
      <c r="DA33" s="357"/>
      <c r="DB33" s="357"/>
      <c r="DC33" s="357"/>
      <c r="DD33" s="357"/>
      <c r="DE33" s="357"/>
      <c r="DF33" s="179"/>
      <c r="DG33" s="356" t="s">
        <v>193</v>
      </c>
      <c r="DH33" s="356"/>
      <c r="DI33" s="180"/>
    </row>
    <row r="34" spans="1:113" ht="32.25" customHeight="1" x14ac:dyDescent="0.2">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5</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5"/>
      <c r="AM34" s="354">
        <f>IF(AO34="","",MAX(C34:D43,U34:V43)+1)</f>
        <v>9</v>
      </c>
      <c r="AN34" s="354"/>
      <c r="AO34" s="355" t="str">
        <f>IF('各会計、関係団体の財政状況及び健全化判断比率'!B32="","",'各会計、関係団体の財政状況及び健全化判断比率'!B32)</f>
        <v>水道事業会計</v>
      </c>
      <c r="AP34" s="355"/>
      <c r="AQ34" s="355"/>
      <c r="AR34" s="355"/>
      <c r="AS34" s="355"/>
      <c r="AT34" s="355"/>
      <c r="AU34" s="355"/>
      <c r="AV34" s="355"/>
      <c r="AW34" s="355"/>
      <c r="AX34" s="355"/>
      <c r="AY34" s="355"/>
      <c r="AZ34" s="355"/>
      <c r="BA34" s="355"/>
      <c r="BB34" s="355"/>
      <c r="BC34" s="355"/>
      <c r="BD34" s="175"/>
      <c r="BE34" s="354">
        <f>IF(BG34="","",MAX(C34:D43,U34:V43,AM34:AN43)+1)</f>
        <v>10</v>
      </c>
      <c r="BF34" s="354"/>
      <c r="BG34" s="355" t="str">
        <f>IF('各会計、関係団体の財政状況及び健全化判断比率'!B33="","",'各会計、関係団体の財政状況及び健全化判断比率'!B33)</f>
        <v>漁業集落排水事業特別会計</v>
      </c>
      <c r="BH34" s="355"/>
      <c r="BI34" s="355"/>
      <c r="BJ34" s="355"/>
      <c r="BK34" s="355"/>
      <c r="BL34" s="355"/>
      <c r="BM34" s="355"/>
      <c r="BN34" s="355"/>
      <c r="BO34" s="355"/>
      <c r="BP34" s="355"/>
      <c r="BQ34" s="355"/>
      <c r="BR34" s="355"/>
      <c r="BS34" s="355"/>
      <c r="BT34" s="355"/>
      <c r="BU34" s="355"/>
      <c r="BV34" s="175"/>
      <c r="BW34" s="354">
        <f>IF(BY34="","",MAX(C34:D43,U34:V43,AM34:AN43,BE34:BF43)+1)</f>
        <v>12</v>
      </c>
      <c r="BX34" s="354"/>
      <c r="BY34" s="355" t="str">
        <f>IF('各会計、関係団体の財政状況及び健全化判断比率'!B68="","",'各会計、関係団体の財政状況及び健全化判断比率'!B68)</f>
        <v>宮崎県市町村総合事務組合（一般会計）</v>
      </c>
      <c r="BZ34" s="355"/>
      <c r="CA34" s="355"/>
      <c r="CB34" s="355"/>
      <c r="CC34" s="355"/>
      <c r="CD34" s="355"/>
      <c r="CE34" s="355"/>
      <c r="CF34" s="355"/>
      <c r="CG34" s="355"/>
      <c r="CH34" s="355"/>
      <c r="CI34" s="355"/>
      <c r="CJ34" s="355"/>
      <c r="CK34" s="355"/>
      <c r="CL34" s="355"/>
      <c r="CM34" s="355"/>
      <c r="CN34" s="175"/>
      <c r="CO34" s="354">
        <f>IF(CQ34="","",MAX(C34:D43,U34:V43,AM34:AN43,BE34:BF43,BW34:BX43)+1)</f>
        <v>20</v>
      </c>
      <c r="CP34" s="354"/>
      <c r="CQ34" s="355" t="str">
        <f>IF('各会計、関係団体の財政状況及び健全化判断比率'!BS7="","",'各会計、関係団体の財政状況及び健全化判断比率'!BS7)</f>
        <v>公益社団法人　尾鈴農業公社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2">
      <c r="A35" s="175"/>
      <c r="B35" s="202"/>
      <c r="C35" s="354">
        <f>IF(E35="","",C34+1)</f>
        <v>2</v>
      </c>
      <c r="D35" s="354"/>
      <c r="E35" s="355" t="str">
        <f>IF('各会計、関係団体の財政状況及び健全化判断比率'!B8="","",'各会計、関係団体の財政状況及び健全化判断比率'!B8)</f>
        <v>西都児湯行政不服審査会特別会計</v>
      </c>
      <c r="F35" s="355"/>
      <c r="G35" s="355"/>
      <c r="H35" s="355"/>
      <c r="I35" s="355"/>
      <c r="J35" s="355"/>
      <c r="K35" s="355"/>
      <c r="L35" s="355"/>
      <c r="M35" s="355"/>
      <c r="N35" s="355"/>
      <c r="O35" s="355"/>
      <c r="P35" s="355"/>
      <c r="Q35" s="355"/>
      <c r="R35" s="355"/>
      <c r="S35" s="355"/>
      <c r="T35" s="175"/>
      <c r="U35" s="354">
        <f>IF(W35="","",U34+1)</f>
        <v>6</v>
      </c>
      <c r="V35" s="354"/>
      <c r="W35" s="355" t="str">
        <f>IF('各会計、関係団体の財政状況及び健全化判断比率'!B29="","",'各会計、関係団体の財政状況及び健全化判断比率'!B29)</f>
        <v>介護認定審査会特別会計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f t="shared" ref="BE35:BE43" si="1">IF(BG35="","",BE34+1)</f>
        <v>11</v>
      </c>
      <c r="BF35" s="354"/>
      <c r="BG35" s="355" t="str">
        <f>IF('各会計、関係団体の財政状況及び健全化判断比率'!B34="","",'各会計、関係団体の財政状況及び健全化判断比率'!B34)</f>
        <v>下水道事業特別会計</v>
      </c>
      <c r="BH35" s="355"/>
      <c r="BI35" s="355"/>
      <c r="BJ35" s="355"/>
      <c r="BK35" s="355"/>
      <c r="BL35" s="355"/>
      <c r="BM35" s="355"/>
      <c r="BN35" s="355"/>
      <c r="BO35" s="355"/>
      <c r="BP35" s="355"/>
      <c r="BQ35" s="355"/>
      <c r="BR35" s="355"/>
      <c r="BS35" s="355"/>
      <c r="BT35" s="355"/>
      <c r="BU35" s="355"/>
      <c r="BV35" s="175"/>
      <c r="BW35" s="354">
        <f t="shared" ref="BW35:BW43" si="2">IF(BY35="","",BW34+1)</f>
        <v>13</v>
      </c>
      <c r="BX35" s="354"/>
      <c r="BY35" s="355" t="str">
        <f>IF('各会計、関係団体の財政状況及び健全化判断比率'!B69="","",'各会計、関係団体の財政状況及び健全化判断比率'!B69)</f>
        <v>宮崎県市町村総合事務組合（市町村交通災害共済事業特会）</v>
      </c>
      <c r="BZ35" s="355"/>
      <c r="CA35" s="355"/>
      <c r="CB35" s="355"/>
      <c r="CC35" s="355"/>
      <c r="CD35" s="355"/>
      <c r="CE35" s="355"/>
      <c r="CF35" s="355"/>
      <c r="CG35" s="355"/>
      <c r="CH35" s="355"/>
      <c r="CI35" s="355"/>
      <c r="CJ35" s="355"/>
      <c r="CK35" s="355"/>
      <c r="CL35" s="355"/>
      <c r="CM35" s="355"/>
      <c r="CN35" s="175"/>
      <c r="CO35" s="354">
        <f t="shared" ref="CO35:CO43" si="3">IF(CQ35="","",CO34+1)</f>
        <v>21</v>
      </c>
      <c r="CP35" s="354"/>
      <c r="CQ35" s="355" t="str">
        <f>IF('各会計、関係団体の財政状況及び健全化判断比率'!BS8="","",'各会計、関係団体の財政状況及び健全化判断比率'!BS8)</f>
        <v>川南まちづくり　株式会社</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2">
      <c r="A36" s="175"/>
      <c r="B36" s="202"/>
      <c r="C36" s="354">
        <f>IF(E36="","",C35+1)</f>
        <v>3</v>
      </c>
      <c r="D36" s="354"/>
      <c r="E36" s="355" t="str">
        <f>IF('各会計、関係団体の財政状況及び健全化判断比率'!B9="","",'各会計、関係団体の財政状況及び健全化判断比率'!B9)</f>
        <v>尾鈴地区畜産用水管理事業特別会計</v>
      </c>
      <c r="F36" s="355"/>
      <c r="G36" s="355"/>
      <c r="H36" s="355"/>
      <c r="I36" s="355"/>
      <c r="J36" s="355"/>
      <c r="K36" s="355"/>
      <c r="L36" s="355"/>
      <c r="M36" s="355"/>
      <c r="N36" s="355"/>
      <c r="O36" s="355"/>
      <c r="P36" s="355"/>
      <c r="Q36" s="355"/>
      <c r="R36" s="355"/>
      <c r="S36" s="355"/>
      <c r="T36" s="175"/>
      <c r="U36" s="354">
        <f t="shared" ref="U36:U43" si="4">IF(W36="","",U35+1)</f>
        <v>7</v>
      </c>
      <c r="V36" s="354"/>
      <c r="W36" s="355" t="str">
        <f>IF('各会計、関係団体の財政状況及び健全化判断比率'!B30="","",'各会計、関係団体の財政状況及び健全化判断比率'!B30)</f>
        <v>介護保険特別会計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14</v>
      </c>
      <c r="BX36" s="354"/>
      <c r="BY36" s="355" t="str">
        <f>IF('各会計、関係団体の財政状況及び健全化判断比率'!B70="","",'各会計、関係団体の財政状況及び健全化判断比率'!B70)</f>
        <v>宮崎県市町村総合事務組合（自治会館管理運営特会）</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2">
      <c r="A37" s="175"/>
      <c r="B37" s="202"/>
      <c r="C37" s="354">
        <f>IF(E37="","",C36+1)</f>
        <v>4</v>
      </c>
      <c r="D37" s="354"/>
      <c r="E37" s="355" t="str">
        <f>IF('各会計、関係団体の財政状況及び健全化判断比率'!B10="","",'各会計、関係団体の財政状況及び健全化判断比率'!B10)</f>
        <v>電子地域通貨事業特別会計</v>
      </c>
      <c r="F37" s="355"/>
      <c r="G37" s="355"/>
      <c r="H37" s="355"/>
      <c r="I37" s="355"/>
      <c r="J37" s="355"/>
      <c r="K37" s="355"/>
      <c r="L37" s="355"/>
      <c r="M37" s="355"/>
      <c r="N37" s="355"/>
      <c r="O37" s="355"/>
      <c r="P37" s="355"/>
      <c r="Q37" s="355"/>
      <c r="R37" s="355"/>
      <c r="S37" s="355"/>
      <c r="T37" s="175"/>
      <c r="U37" s="354">
        <f t="shared" si="4"/>
        <v>8</v>
      </c>
      <c r="V37" s="354"/>
      <c r="W37" s="355" t="str">
        <f>IF('各会計、関係団体の財政状況及び健全化判断比率'!B31="","",'各会計、関係団体の財政状況及び健全化判断比率'!B31)</f>
        <v>後期高齢者医療特別会計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15</v>
      </c>
      <c r="BX37" s="354"/>
      <c r="BY37" s="355" t="str">
        <f>IF('各会計、関係団体の財政状況及び健全化判断比率'!B71="","",'各会計、関係団体の財政状況及び健全化判断比率'!B71)</f>
        <v>宮崎県後期高齢者広域連合（一般会計）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2">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16</v>
      </c>
      <c r="BX38" s="354"/>
      <c r="BY38" s="355" t="str">
        <f>IF('各会計、関係団体の財政状況及び健全化判断比率'!B72="","",'各会計、関係団体の財政状況及び健全化判断比率'!B72)</f>
        <v>宮崎県後期高齢者広域連合（特別会計）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2">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17</v>
      </c>
      <c r="BX39" s="354"/>
      <c r="BY39" s="355" t="str">
        <f>IF('各会計、関係団体の財政状況及び健全化判断比率'!B73="","",'各会計、関係団体の財政状況及び健全化判断比率'!B73)</f>
        <v>西都児湯環境整備事務組合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2">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18</v>
      </c>
      <c r="BX40" s="354"/>
      <c r="BY40" s="355" t="str">
        <f>IF('各会計、関係団体の財政状況及び健全化判断比率'!B74="","",'各会計、関係団体の財政状況及び健全化判断比率'!B74)</f>
        <v>宮崎県東児湯消防組合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2">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19</v>
      </c>
      <c r="BX41" s="354"/>
      <c r="BY41" s="355" t="str">
        <f>IF('各会計、関係団体の財政状況及び健全化判断比率'!B75="","",'各会計、関係団体の財政状況及び健全化判断比率'!B75)</f>
        <v>川南都農衛生組合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2">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2">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194</v>
      </c>
      <c r="E46" s="351" t="s">
        <v>195</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196</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197</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198</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199</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200</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201</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202</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lLCruPpANWBul7LY5QBrWz1RKilHagtvWz3O3rMWuQboBMnD4acGbvjzzJ60J3TvjOVps05VTP+GbVSNbEwvvg==" saltValue="M8RV8lfnrFtp8oh0alqhG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203</v>
      </c>
      <c r="DI1" s="705"/>
      <c r="DJ1" s="705"/>
      <c r="DK1" s="705"/>
      <c r="DL1" s="705"/>
      <c r="DM1" s="705"/>
      <c r="DN1" s="706"/>
      <c r="DO1" s="208"/>
      <c r="DP1" s="704" t="s">
        <v>204</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206</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207</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208</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209</v>
      </c>
      <c r="S4" s="661"/>
      <c r="T4" s="661"/>
      <c r="U4" s="661"/>
      <c r="V4" s="661"/>
      <c r="W4" s="661"/>
      <c r="X4" s="661"/>
      <c r="Y4" s="662"/>
      <c r="Z4" s="660" t="s">
        <v>210</v>
      </c>
      <c r="AA4" s="661"/>
      <c r="AB4" s="661"/>
      <c r="AC4" s="662"/>
      <c r="AD4" s="660" t="s">
        <v>211</v>
      </c>
      <c r="AE4" s="661"/>
      <c r="AF4" s="661"/>
      <c r="AG4" s="661"/>
      <c r="AH4" s="661"/>
      <c r="AI4" s="661"/>
      <c r="AJ4" s="661"/>
      <c r="AK4" s="662"/>
      <c r="AL4" s="660" t="s">
        <v>210</v>
      </c>
      <c r="AM4" s="661"/>
      <c r="AN4" s="661"/>
      <c r="AO4" s="662"/>
      <c r="AP4" s="707" t="s">
        <v>212</v>
      </c>
      <c r="AQ4" s="707"/>
      <c r="AR4" s="707"/>
      <c r="AS4" s="707"/>
      <c r="AT4" s="707"/>
      <c r="AU4" s="707"/>
      <c r="AV4" s="707"/>
      <c r="AW4" s="707"/>
      <c r="AX4" s="707"/>
      <c r="AY4" s="707"/>
      <c r="AZ4" s="707"/>
      <c r="BA4" s="707"/>
      <c r="BB4" s="707"/>
      <c r="BC4" s="707"/>
      <c r="BD4" s="707"/>
      <c r="BE4" s="707"/>
      <c r="BF4" s="707"/>
      <c r="BG4" s="707" t="s">
        <v>213</v>
      </c>
      <c r="BH4" s="707"/>
      <c r="BI4" s="707"/>
      <c r="BJ4" s="707"/>
      <c r="BK4" s="707"/>
      <c r="BL4" s="707"/>
      <c r="BM4" s="707"/>
      <c r="BN4" s="707"/>
      <c r="BO4" s="707" t="s">
        <v>210</v>
      </c>
      <c r="BP4" s="707"/>
      <c r="BQ4" s="707"/>
      <c r="BR4" s="707"/>
      <c r="BS4" s="707" t="s">
        <v>214</v>
      </c>
      <c r="BT4" s="707"/>
      <c r="BU4" s="707"/>
      <c r="BV4" s="707"/>
      <c r="BW4" s="707"/>
      <c r="BX4" s="707"/>
      <c r="BY4" s="707"/>
      <c r="BZ4" s="707"/>
      <c r="CA4" s="707"/>
      <c r="CB4" s="707"/>
      <c r="CD4" s="660" t="s">
        <v>215</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216</v>
      </c>
      <c r="C5" s="667"/>
      <c r="D5" s="667"/>
      <c r="E5" s="667"/>
      <c r="F5" s="667"/>
      <c r="G5" s="667"/>
      <c r="H5" s="667"/>
      <c r="I5" s="667"/>
      <c r="J5" s="667"/>
      <c r="K5" s="667"/>
      <c r="L5" s="667"/>
      <c r="M5" s="667"/>
      <c r="N5" s="667"/>
      <c r="O5" s="667"/>
      <c r="P5" s="667"/>
      <c r="Q5" s="668"/>
      <c r="R5" s="663">
        <v>1894292</v>
      </c>
      <c r="S5" s="664"/>
      <c r="T5" s="664"/>
      <c r="U5" s="664"/>
      <c r="V5" s="664"/>
      <c r="W5" s="664"/>
      <c r="X5" s="664"/>
      <c r="Y5" s="689"/>
      <c r="Z5" s="702">
        <v>11</v>
      </c>
      <c r="AA5" s="702"/>
      <c r="AB5" s="702"/>
      <c r="AC5" s="702"/>
      <c r="AD5" s="703">
        <v>1894292</v>
      </c>
      <c r="AE5" s="703"/>
      <c r="AF5" s="703"/>
      <c r="AG5" s="703"/>
      <c r="AH5" s="703"/>
      <c r="AI5" s="703"/>
      <c r="AJ5" s="703"/>
      <c r="AK5" s="703"/>
      <c r="AL5" s="690">
        <v>39</v>
      </c>
      <c r="AM5" s="672"/>
      <c r="AN5" s="672"/>
      <c r="AO5" s="691"/>
      <c r="AP5" s="666" t="s">
        <v>217</v>
      </c>
      <c r="AQ5" s="667"/>
      <c r="AR5" s="667"/>
      <c r="AS5" s="667"/>
      <c r="AT5" s="667"/>
      <c r="AU5" s="667"/>
      <c r="AV5" s="667"/>
      <c r="AW5" s="667"/>
      <c r="AX5" s="667"/>
      <c r="AY5" s="667"/>
      <c r="AZ5" s="667"/>
      <c r="BA5" s="667"/>
      <c r="BB5" s="667"/>
      <c r="BC5" s="667"/>
      <c r="BD5" s="667"/>
      <c r="BE5" s="667"/>
      <c r="BF5" s="668"/>
      <c r="BG5" s="608">
        <v>1894292</v>
      </c>
      <c r="BH5" s="609"/>
      <c r="BI5" s="609"/>
      <c r="BJ5" s="609"/>
      <c r="BK5" s="609"/>
      <c r="BL5" s="609"/>
      <c r="BM5" s="609"/>
      <c r="BN5" s="610"/>
      <c r="BO5" s="646">
        <v>100</v>
      </c>
      <c r="BP5" s="646"/>
      <c r="BQ5" s="646"/>
      <c r="BR5" s="646"/>
      <c r="BS5" s="647">
        <v>22741</v>
      </c>
      <c r="BT5" s="647"/>
      <c r="BU5" s="647"/>
      <c r="BV5" s="647"/>
      <c r="BW5" s="647"/>
      <c r="BX5" s="647"/>
      <c r="BY5" s="647"/>
      <c r="BZ5" s="647"/>
      <c r="CA5" s="647"/>
      <c r="CB5" s="685"/>
      <c r="CD5" s="660" t="s">
        <v>212</v>
      </c>
      <c r="CE5" s="661"/>
      <c r="CF5" s="661"/>
      <c r="CG5" s="661"/>
      <c r="CH5" s="661"/>
      <c r="CI5" s="661"/>
      <c r="CJ5" s="661"/>
      <c r="CK5" s="661"/>
      <c r="CL5" s="661"/>
      <c r="CM5" s="661"/>
      <c r="CN5" s="661"/>
      <c r="CO5" s="661"/>
      <c r="CP5" s="661"/>
      <c r="CQ5" s="662"/>
      <c r="CR5" s="660" t="s">
        <v>218</v>
      </c>
      <c r="CS5" s="661"/>
      <c r="CT5" s="661"/>
      <c r="CU5" s="661"/>
      <c r="CV5" s="661"/>
      <c r="CW5" s="661"/>
      <c r="CX5" s="661"/>
      <c r="CY5" s="662"/>
      <c r="CZ5" s="660" t="s">
        <v>210</v>
      </c>
      <c r="DA5" s="661"/>
      <c r="DB5" s="661"/>
      <c r="DC5" s="662"/>
      <c r="DD5" s="660" t="s">
        <v>219</v>
      </c>
      <c r="DE5" s="661"/>
      <c r="DF5" s="661"/>
      <c r="DG5" s="661"/>
      <c r="DH5" s="661"/>
      <c r="DI5" s="661"/>
      <c r="DJ5" s="661"/>
      <c r="DK5" s="661"/>
      <c r="DL5" s="661"/>
      <c r="DM5" s="661"/>
      <c r="DN5" s="661"/>
      <c r="DO5" s="661"/>
      <c r="DP5" s="662"/>
      <c r="DQ5" s="660" t="s">
        <v>220</v>
      </c>
      <c r="DR5" s="661"/>
      <c r="DS5" s="661"/>
      <c r="DT5" s="661"/>
      <c r="DU5" s="661"/>
      <c r="DV5" s="661"/>
      <c r="DW5" s="661"/>
      <c r="DX5" s="661"/>
      <c r="DY5" s="661"/>
      <c r="DZ5" s="661"/>
      <c r="EA5" s="661"/>
      <c r="EB5" s="661"/>
      <c r="EC5" s="662"/>
    </row>
    <row r="6" spans="2:143" ht="11.25" customHeight="1" x14ac:dyDescent="0.2">
      <c r="B6" s="605" t="s">
        <v>221</v>
      </c>
      <c r="C6" s="606"/>
      <c r="D6" s="606"/>
      <c r="E6" s="606"/>
      <c r="F6" s="606"/>
      <c r="G6" s="606"/>
      <c r="H6" s="606"/>
      <c r="I6" s="606"/>
      <c r="J6" s="606"/>
      <c r="K6" s="606"/>
      <c r="L6" s="606"/>
      <c r="M6" s="606"/>
      <c r="N6" s="606"/>
      <c r="O6" s="606"/>
      <c r="P6" s="606"/>
      <c r="Q6" s="607"/>
      <c r="R6" s="608">
        <v>120525</v>
      </c>
      <c r="S6" s="609"/>
      <c r="T6" s="609"/>
      <c r="U6" s="609"/>
      <c r="V6" s="609"/>
      <c r="W6" s="609"/>
      <c r="X6" s="609"/>
      <c r="Y6" s="610"/>
      <c r="Z6" s="646">
        <v>0.7</v>
      </c>
      <c r="AA6" s="646"/>
      <c r="AB6" s="646"/>
      <c r="AC6" s="646"/>
      <c r="AD6" s="647">
        <v>120525</v>
      </c>
      <c r="AE6" s="647"/>
      <c r="AF6" s="647"/>
      <c r="AG6" s="647"/>
      <c r="AH6" s="647"/>
      <c r="AI6" s="647"/>
      <c r="AJ6" s="647"/>
      <c r="AK6" s="647"/>
      <c r="AL6" s="611">
        <v>2.5</v>
      </c>
      <c r="AM6" s="612"/>
      <c r="AN6" s="612"/>
      <c r="AO6" s="648"/>
      <c r="AP6" s="605" t="s">
        <v>222</v>
      </c>
      <c r="AQ6" s="606"/>
      <c r="AR6" s="606"/>
      <c r="AS6" s="606"/>
      <c r="AT6" s="606"/>
      <c r="AU6" s="606"/>
      <c r="AV6" s="606"/>
      <c r="AW6" s="606"/>
      <c r="AX6" s="606"/>
      <c r="AY6" s="606"/>
      <c r="AZ6" s="606"/>
      <c r="BA6" s="606"/>
      <c r="BB6" s="606"/>
      <c r="BC6" s="606"/>
      <c r="BD6" s="606"/>
      <c r="BE6" s="606"/>
      <c r="BF6" s="607"/>
      <c r="BG6" s="608">
        <v>1894292</v>
      </c>
      <c r="BH6" s="609"/>
      <c r="BI6" s="609"/>
      <c r="BJ6" s="609"/>
      <c r="BK6" s="609"/>
      <c r="BL6" s="609"/>
      <c r="BM6" s="609"/>
      <c r="BN6" s="610"/>
      <c r="BO6" s="646">
        <v>100</v>
      </c>
      <c r="BP6" s="646"/>
      <c r="BQ6" s="646"/>
      <c r="BR6" s="646"/>
      <c r="BS6" s="647">
        <v>22741</v>
      </c>
      <c r="BT6" s="647"/>
      <c r="BU6" s="647"/>
      <c r="BV6" s="647"/>
      <c r="BW6" s="647"/>
      <c r="BX6" s="647"/>
      <c r="BY6" s="647"/>
      <c r="BZ6" s="647"/>
      <c r="CA6" s="647"/>
      <c r="CB6" s="685"/>
      <c r="CD6" s="666" t="s">
        <v>223</v>
      </c>
      <c r="CE6" s="667"/>
      <c r="CF6" s="667"/>
      <c r="CG6" s="667"/>
      <c r="CH6" s="667"/>
      <c r="CI6" s="667"/>
      <c r="CJ6" s="667"/>
      <c r="CK6" s="667"/>
      <c r="CL6" s="667"/>
      <c r="CM6" s="667"/>
      <c r="CN6" s="667"/>
      <c r="CO6" s="667"/>
      <c r="CP6" s="667"/>
      <c r="CQ6" s="668"/>
      <c r="CR6" s="608">
        <v>86575</v>
      </c>
      <c r="CS6" s="609"/>
      <c r="CT6" s="609"/>
      <c r="CU6" s="609"/>
      <c r="CV6" s="609"/>
      <c r="CW6" s="609"/>
      <c r="CX6" s="609"/>
      <c r="CY6" s="610"/>
      <c r="CZ6" s="690">
        <v>0.5</v>
      </c>
      <c r="DA6" s="672"/>
      <c r="DB6" s="672"/>
      <c r="DC6" s="692"/>
      <c r="DD6" s="614" t="s">
        <v>121</v>
      </c>
      <c r="DE6" s="609"/>
      <c r="DF6" s="609"/>
      <c r="DG6" s="609"/>
      <c r="DH6" s="609"/>
      <c r="DI6" s="609"/>
      <c r="DJ6" s="609"/>
      <c r="DK6" s="609"/>
      <c r="DL6" s="609"/>
      <c r="DM6" s="609"/>
      <c r="DN6" s="609"/>
      <c r="DO6" s="609"/>
      <c r="DP6" s="610"/>
      <c r="DQ6" s="614">
        <v>86575</v>
      </c>
      <c r="DR6" s="609"/>
      <c r="DS6" s="609"/>
      <c r="DT6" s="609"/>
      <c r="DU6" s="609"/>
      <c r="DV6" s="609"/>
      <c r="DW6" s="609"/>
      <c r="DX6" s="609"/>
      <c r="DY6" s="609"/>
      <c r="DZ6" s="609"/>
      <c r="EA6" s="609"/>
      <c r="EB6" s="609"/>
      <c r="EC6" s="645"/>
    </row>
    <row r="7" spans="2:143" ht="11.25" customHeight="1" x14ac:dyDescent="0.2">
      <c r="B7" s="605" t="s">
        <v>224</v>
      </c>
      <c r="C7" s="606"/>
      <c r="D7" s="606"/>
      <c r="E7" s="606"/>
      <c r="F7" s="606"/>
      <c r="G7" s="606"/>
      <c r="H7" s="606"/>
      <c r="I7" s="606"/>
      <c r="J7" s="606"/>
      <c r="K7" s="606"/>
      <c r="L7" s="606"/>
      <c r="M7" s="606"/>
      <c r="N7" s="606"/>
      <c r="O7" s="606"/>
      <c r="P7" s="606"/>
      <c r="Q7" s="607"/>
      <c r="R7" s="608">
        <v>259</v>
      </c>
      <c r="S7" s="609"/>
      <c r="T7" s="609"/>
      <c r="U7" s="609"/>
      <c r="V7" s="609"/>
      <c r="W7" s="609"/>
      <c r="X7" s="609"/>
      <c r="Y7" s="610"/>
      <c r="Z7" s="646">
        <v>0</v>
      </c>
      <c r="AA7" s="646"/>
      <c r="AB7" s="646"/>
      <c r="AC7" s="646"/>
      <c r="AD7" s="647">
        <v>259</v>
      </c>
      <c r="AE7" s="647"/>
      <c r="AF7" s="647"/>
      <c r="AG7" s="647"/>
      <c r="AH7" s="647"/>
      <c r="AI7" s="647"/>
      <c r="AJ7" s="647"/>
      <c r="AK7" s="647"/>
      <c r="AL7" s="611">
        <v>0</v>
      </c>
      <c r="AM7" s="612"/>
      <c r="AN7" s="612"/>
      <c r="AO7" s="648"/>
      <c r="AP7" s="605" t="s">
        <v>225</v>
      </c>
      <c r="AQ7" s="606"/>
      <c r="AR7" s="606"/>
      <c r="AS7" s="606"/>
      <c r="AT7" s="606"/>
      <c r="AU7" s="606"/>
      <c r="AV7" s="606"/>
      <c r="AW7" s="606"/>
      <c r="AX7" s="606"/>
      <c r="AY7" s="606"/>
      <c r="AZ7" s="606"/>
      <c r="BA7" s="606"/>
      <c r="BB7" s="606"/>
      <c r="BC7" s="606"/>
      <c r="BD7" s="606"/>
      <c r="BE7" s="606"/>
      <c r="BF7" s="607"/>
      <c r="BG7" s="608">
        <v>683098</v>
      </c>
      <c r="BH7" s="609"/>
      <c r="BI7" s="609"/>
      <c r="BJ7" s="609"/>
      <c r="BK7" s="609"/>
      <c r="BL7" s="609"/>
      <c r="BM7" s="609"/>
      <c r="BN7" s="610"/>
      <c r="BO7" s="646">
        <v>36.1</v>
      </c>
      <c r="BP7" s="646"/>
      <c r="BQ7" s="646"/>
      <c r="BR7" s="646"/>
      <c r="BS7" s="647">
        <v>22741</v>
      </c>
      <c r="BT7" s="647"/>
      <c r="BU7" s="647"/>
      <c r="BV7" s="647"/>
      <c r="BW7" s="647"/>
      <c r="BX7" s="647"/>
      <c r="BY7" s="647"/>
      <c r="BZ7" s="647"/>
      <c r="CA7" s="647"/>
      <c r="CB7" s="685"/>
      <c r="CD7" s="605" t="s">
        <v>226</v>
      </c>
      <c r="CE7" s="606"/>
      <c r="CF7" s="606"/>
      <c r="CG7" s="606"/>
      <c r="CH7" s="606"/>
      <c r="CI7" s="606"/>
      <c r="CJ7" s="606"/>
      <c r="CK7" s="606"/>
      <c r="CL7" s="606"/>
      <c r="CM7" s="606"/>
      <c r="CN7" s="606"/>
      <c r="CO7" s="606"/>
      <c r="CP7" s="606"/>
      <c r="CQ7" s="607"/>
      <c r="CR7" s="608">
        <v>8111960</v>
      </c>
      <c r="CS7" s="609"/>
      <c r="CT7" s="609"/>
      <c r="CU7" s="609"/>
      <c r="CV7" s="609"/>
      <c r="CW7" s="609"/>
      <c r="CX7" s="609"/>
      <c r="CY7" s="610"/>
      <c r="CZ7" s="646">
        <v>48.3</v>
      </c>
      <c r="DA7" s="646"/>
      <c r="DB7" s="646"/>
      <c r="DC7" s="646"/>
      <c r="DD7" s="614">
        <v>288418</v>
      </c>
      <c r="DE7" s="609"/>
      <c r="DF7" s="609"/>
      <c r="DG7" s="609"/>
      <c r="DH7" s="609"/>
      <c r="DI7" s="609"/>
      <c r="DJ7" s="609"/>
      <c r="DK7" s="609"/>
      <c r="DL7" s="609"/>
      <c r="DM7" s="609"/>
      <c r="DN7" s="609"/>
      <c r="DO7" s="609"/>
      <c r="DP7" s="610"/>
      <c r="DQ7" s="614">
        <v>5097440</v>
      </c>
      <c r="DR7" s="609"/>
      <c r="DS7" s="609"/>
      <c r="DT7" s="609"/>
      <c r="DU7" s="609"/>
      <c r="DV7" s="609"/>
      <c r="DW7" s="609"/>
      <c r="DX7" s="609"/>
      <c r="DY7" s="609"/>
      <c r="DZ7" s="609"/>
      <c r="EA7" s="609"/>
      <c r="EB7" s="609"/>
      <c r="EC7" s="645"/>
    </row>
    <row r="8" spans="2:143" ht="11.25" customHeight="1" x14ac:dyDescent="0.2">
      <c r="B8" s="605" t="s">
        <v>227</v>
      </c>
      <c r="C8" s="606"/>
      <c r="D8" s="606"/>
      <c r="E8" s="606"/>
      <c r="F8" s="606"/>
      <c r="G8" s="606"/>
      <c r="H8" s="606"/>
      <c r="I8" s="606"/>
      <c r="J8" s="606"/>
      <c r="K8" s="606"/>
      <c r="L8" s="606"/>
      <c r="M8" s="606"/>
      <c r="N8" s="606"/>
      <c r="O8" s="606"/>
      <c r="P8" s="606"/>
      <c r="Q8" s="607"/>
      <c r="R8" s="608">
        <v>5621</v>
      </c>
      <c r="S8" s="609"/>
      <c r="T8" s="609"/>
      <c r="U8" s="609"/>
      <c r="V8" s="609"/>
      <c r="W8" s="609"/>
      <c r="X8" s="609"/>
      <c r="Y8" s="610"/>
      <c r="Z8" s="646">
        <v>0</v>
      </c>
      <c r="AA8" s="646"/>
      <c r="AB8" s="646"/>
      <c r="AC8" s="646"/>
      <c r="AD8" s="647">
        <v>5621</v>
      </c>
      <c r="AE8" s="647"/>
      <c r="AF8" s="647"/>
      <c r="AG8" s="647"/>
      <c r="AH8" s="647"/>
      <c r="AI8" s="647"/>
      <c r="AJ8" s="647"/>
      <c r="AK8" s="647"/>
      <c r="AL8" s="611">
        <v>0.1</v>
      </c>
      <c r="AM8" s="612"/>
      <c r="AN8" s="612"/>
      <c r="AO8" s="648"/>
      <c r="AP8" s="605" t="s">
        <v>228</v>
      </c>
      <c r="AQ8" s="606"/>
      <c r="AR8" s="606"/>
      <c r="AS8" s="606"/>
      <c r="AT8" s="606"/>
      <c r="AU8" s="606"/>
      <c r="AV8" s="606"/>
      <c r="AW8" s="606"/>
      <c r="AX8" s="606"/>
      <c r="AY8" s="606"/>
      <c r="AZ8" s="606"/>
      <c r="BA8" s="606"/>
      <c r="BB8" s="606"/>
      <c r="BC8" s="606"/>
      <c r="BD8" s="606"/>
      <c r="BE8" s="606"/>
      <c r="BF8" s="607"/>
      <c r="BG8" s="608">
        <v>25065</v>
      </c>
      <c r="BH8" s="609"/>
      <c r="BI8" s="609"/>
      <c r="BJ8" s="609"/>
      <c r="BK8" s="609"/>
      <c r="BL8" s="609"/>
      <c r="BM8" s="609"/>
      <c r="BN8" s="610"/>
      <c r="BO8" s="646">
        <v>1.3</v>
      </c>
      <c r="BP8" s="646"/>
      <c r="BQ8" s="646"/>
      <c r="BR8" s="646"/>
      <c r="BS8" s="647" t="s">
        <v>121</v>
      </c>
      <c r="BT8" s="647"/>
      <c r="BU8" s="647"/>
      <c r="BV8" s="647"/>
      <c r="BW8" s="647"/>
      <c r="BX8" s="647"/>
      <c r="BY8" s="647"/>
      <c r="BZ8" s="647"/>
      <c r="CA8" s="647"/>
      <c r="CB8" s="685"/>
      <c r="CD8" s="605" t="s">
        <v>229</v>
      </c>
      <c r="CE8" s="606"/>
      <c r="CF8" s="606"/>
      <c r="CG8" s="606"/>
      <c r="CH8" s="606"/>
      <c r="CI8" s="606"/>
      <c r="CJ8" s="606"/>
      <c r="CK8" s="606"/>
      <c r="CL8" s="606"/>
      <c r="CM8" s="606"/>
      <c r="CN8" s="606"/>
      <c r="CO8" s="606"/>
      <c r="CP8" s="606"/>
      <c r="CQ8" s="607"/>
      <c r="CR8" s="608">
        <v>3211195</v>
      </c>
      <c r="CS8" s="609"/>
      <c r="CT8" s="609"/>
      <c r="CU8" s="609"/>
      <c r="CV8" s="609"/>
      <c r="CW8" s="609"/>
      <c r="CX8" s="609"/>
      <c r="CY8" s="610"/>
      <c r="CZ8" s="646">
        <v>19.100000000000001</v>
      </c>
      <c r="DA8" s="646"/>
      <c r="DB8" s="646"/>
      <c r="DC8" s="646"/>
      <c r="DD8" s="614" t="s">
        <v>121</v>
      </c>
      <c r="DE8" s="609"/>
      <c r="DF8" s="609"/>
      <c r="DG8" s="609"/>
      <c r="DH8" s="609"/>
      <c r="DI8" s="609"/>
      <c r="DJ8" s="609"/>
      <c r="DK8" s="609"/>
      <c r="DL8" s="609"/>
      <c r="DM8" s="609"/>
      <c r="DN8" s="609"/>
      <c r="DO8" s="609"/>
      <c r="DP8" s="610"/>
      <c r="DQ8" s="614">
        <v>1542942</v>
      </c>
      <c r="DR8" s="609"/>
      <c r="DS8" s="609"/>
      <c r="DT8" s="609"/>
      <c r="DU8" s="609"/>
      <c r="DV8" s="609"/>
      <c r="DW8" s="609"/>
      <c r="DX8" s="609"/>
      <c r="DY8" s="609"/>
      <c r="DZ8" s="609"/>
      <c r="EA8" s="609"/>
      <c r="EB8" s="609"/>
      <c r="EC8" s="645"/>
    </row>
    <row r="9" spans="2:143" ht="11.25" customHeight="1" x14ac:dyDescent="0.2">
      <c r="B9" s="605" t="s">
        <v>230</v>
      </c>
      <c r="C9" s="606"/>
      <c r="D9" s="606"/>
      <c r="E9" s="606"/>
      <c r="F9" s="606"/>
      <c r="G9" s="606"/>
      <c r="H9" s="606"/>
      <c r="I9" s="606"/>
      <c r="J9" s="606"/>
      <c r="K9" s="606"/>
      <c r="L9" s="606"/>
      <c r="M9" s="606"/>
      <c r="N9" s="606"/>
      <c r="O9" s="606"/>
      <c r="P9" s="606"/>
      <c r="Q9" s="607"/>
      <c r="R9" s="608">
        <v>6157</v>
      </c>
      <c r="S9" s="609"/>
      <c r="T9" s="609"/>
      <c r="U9" s="609"/>
      <c r="V9" s="609"/>
      <c r="W9" s="609"/>
      <c r="X9" s="609"/>
      <c r="Y9" s="610"/>
      <c r="Z9" s="646">
        <v>0</v>
      </c>
      <c r="AA9" s="646"/>
      <c r="AB9" s="646"/>
      <c r="AC9" s="646"/>
      <c r="AD9" s="647">
        <v>6157</v>
      </c>
      <c r="AE9" s="647"/>
      <c r="AF9" s="647"/>
      <c r="AG9" s="647"/>
      <c r="AH9" s="647"/>
      <c r="AI9" s="647"/>
      <c r="AJ9" s="647"/>
      <c r="AK9" s="647"/>
      <c r="AL9" s="611">
        <v>0.1</v>
      </c>
      <c r="AM9" s="612"/>
      <c r="AN9" s="612"/>
      <c r="AO9" s="648"/>
      <c r="AP9" s="605" t="s">
        <v>231</v>
      </c>
      <c r="AQ9" s="606"/>
      <c r="AR9" s="606"/>
      <c r="AS9" s="606"/>
      <c r="AT9" s="606"/>
      <c r="AU9" s="606"/>
      <c r="AV9" s="606"/>
      <c r="AW9" s="606"/>
      <c r="AX9" s="606"/>
      <c r="AY9" s="606"/>
      <c r="AZ9" s="606"/>
      <c r="BA9" s="606"/>
      <c r="BB9" s="606"/>
      <c r="BC9" s="606"/>
      <c r="BD9" s="606"/>
      <c r="BE9" s="606"/>
      <c r="BF9" s="607"/>
      <c r="BG9" s="608">
        <v>544621</v>
      </c>
      <c r="BH9" s="609"/>
      <c r="BI9" s="609"/>
      <c r="BJ9" s="609"/>
      <c r="BK9" s="609"/>
      <c r="BL9" s="609"/>
      <c r="BM9" s="609"/>
      <c r="BN9" s="610"/>
      <c r="BO9" s="646">
        <v>28.8</v>
      </c>
      <c r="BP9" s="646"/>
      <c r="BQ9" s="646"/>
      <c r="BR9" s="646"/>
      <c r="BS9" s="647" t="s">
        <v>121</v>
      </c>
      <c r="BT9" s="647"/>
      <c r="BU9" s="647"/>
      <c r="BV9" s="647"/>
      <c r="BW9" s="647"/>
      <c r="BX9" s="647"/>
      <c r="BY9" s="647"/>
      <c r="BZ9" s="647"/>
      <c r="CA9" s="647"/>
      <c r="CB9" s="685"/>
      <c r="CD9" s="605" t="s">
        <v>232</v>
      </c>
      <c r="CE9" s="606"/>
      <c r="CF9" s="606"/>
      <c r="CG9" s="606"/>
      <c r="CH9" s="606"/>
      <c r="CI9" s="606"/>
      <c r="CJ9" s="606"/>
      <c r="CK9" s="606"/>
      <c r="CL9" s="606"/>
      <c r="CM9" s="606"/>
      <c r="CN9" s="606"/>
      <c r="CO9" s="606"/>
      <c r="CP9" s="606"/>
      <c r="CQ9" s="607"/>
      <c r="CR9" s="608">
        <v>508141</v>
      </c>
      <c r="CS9" s="609"/>
      <c r="CT9" s="609"/>
      <c r="CU9" s="609"/>
      <c r="CV9" s="609"/>
      <c r="CW9" s="609"/>
      <c r="CX9" s="609"/>
      <c r="CY9" s="610"/>
      <c r="CZ9" s="646">
        <v>3</v>
      </c>
      <c r="DA9" s="646"/>
      <c r="DB9" s="646"/>
      <c r="DC9" s="646"/>
      <c r="DD9" s="614">
        <v>2208</v>
      </c>
      <c r="DE9" s="609"/>
      <c r="DF9" s="609"/>
      <c r="DG9" s="609"/>
      <c r="DH9" s="609"/>
      <c r="DI9" s="609"/>
      <c r="DJ9" s="609"/>
      <c r="DK9" s="609"/>
      <c r="DL9" s="609"/>
      <c r="DM9" s="609"/>
      <c r="DN9" s="609"/>
      <c r="DO9" s="609"/>
      <c r="DP9" s="610"/>
      <c r="DQ9" s="614">
        <v>382069</v>
      </c>
      <c r="DR9" s="609"/>
      <c r="DS9" s="609"/>
      <c r="DT9" s="609"/>
      <c r="DU9" s="609"/>
      <c r="DV9" s="609"/>
      <c r="DW9" s="609"/>
      <c r="DX9" s="609"/>
      <c r="DY9" s="609"/>
      <c r="DZ9" s="609"/>
      <c r="EA9" s="609"/>
      <c r="EB9" s="609"/>
      <c r="EC9" s="645"/>
    </row>
    <row r="10" spans="2:143" ht="11.25" customHeight="1" x14ac:dyDescent="0.2">
      <c r="B10" s="605" t="s">
        <v>233</v>
      </c>
      <c r="C10" s="606"/>
      <c r="D10" s="606"/>
      <c r="E10" s="606"/>
      <c r="F10" s="606"/>
      <c r="G10" s="606"/>
      <c r="H10" s="606"/>
      <c r="I10" s="606"/>
      <c r="J10" s="606"/>
      <c r="K10" s="606"/>
      <c r="L10" s="606"/>
      <c r="M10" s="606"/>
      <c r="N10" s="606"/>
      <c r="O10" s="606"/>
      <c r="P10" s="606"/>
      <c r="Q10" s="607"/>
      <c r="R10" s="608" t="s">
        <v>121</v>
      </c>
      <c r="S10" s="609"/>
      <c r="T10" s="609"/>
      <c r="U10" s="609"/>
      <c r="V10" s="609"/>
      <c r="W10" s="609"/>
      <c r="X10" s="609"/>
      <c r="Y10" s="610"/>
      <c r="Z10" s="646" t="s">
        <v>121</v>
      </c>
      <c r="AA10" s="646"/>
      <c r="AB10" s="646"/>
      <c r="AC10" s="646"/>
      <c r="AD10" s="647" t="s">
        <v>121</v>
      </c>
      <c r="AE10" s="647"/>
      <c r="AF10" s="647"/>
      <c r="AG10" s="647"/>
      <c r="AH10" s="647"/>
      <c r="AI10" s="647"/>
      <c r="AJ10" s="647"/>
      <c r="AK10" s="647"/>
      <c r="AL10" s="611" t="s">
        <v>121</v>
      </c>
      <c r="AM10" s="612"/>
      <c r="AN10" s="612"/>
      <c r="AO10" s="648"/>
      <c r="AP10" s="605" t="s">
        <v>234</v>
      </c>
      <c r="AQ10" s="606"/>
      <c r="AR10" s="606"/>
      <c r="AS10" s="606"/>
      <c r="AT10" s="606"/>
      <c r="AU10" s="606"/>
      <c r="AV10" s="606"/>
      <c r="AW10" s="606"/>
      <c r="AX10" s="606"/>
      <c r="AY10" s="606"/>
      <c r="AZ10" s="606"/>
      <c r="BA10" s="606"/>
      <c r="BB10" s="606"/>
      <c r="BC10" s="606"/>
      <c r="BD10" s="606"/>
      <c r="BE10" s="606"/>
      <c r="BF10" s="607"/>
      <c r="BG10" s="608">
        <v>34437</v>
      </c>
      <c r="BH10" s="609"/>
      <c r="BI10" s="609"/>
      <c r="BJ10" s="609"/>
      <c r="BK10" s="609"/>
      <c r="BL10" s="609"/>
      <c r="BM10" s="609"/>
      <c r="BN10" s="610"/>
      <c r="BO10" s="646">
        <v>1.8</v>
      </c>
      <c r="BP10" s="646"/>
      <c r="BQ10" s="646"/>
      <c r="BR10" s="646"/>
      <c r="BS10" s="647" t="s">
        <v>121</v>
      </c>
      <c r="BT10" s="647"/>
      <c r="BU10" s="647"/>
      <c r="BV10" s="647"/>
      <c r="BW10" s="647"/>
      <c r="BX10" s="647"/>
      <c r="BY10" s="647"/>
      <c r="BZ10" s="647"/>
      <c r="CA10" s="647"/>
      <c r="CB10" s="685"/>
      <c r="CD10" s="605" t="s">
        <v>235</v>
      </c>
      <c r="CE10" s="606"/>
      <c r="CF10" s="606"/>
      <c r="CG10" s="606"/>
      <c r="CH10" s="606"/>
      <c r="CI10" s="606"/>
      <c r="CJ10" s="606"/>
      <c r="CK10" s="606"/>
      <c r="CL10" s="606"/>
      <c r="CM10" s="606"/>
      <c r="CN10" s="606"/>
      <c r="CO10" s="606"/>
      <c r="CP10" s="606"/>
      <c r="CQ10" s="607"/>
      <c r="CR10" s="608" t="s">
        <v>121</v>
      </c>
      <c r="CS10" s="609"/>
      <c r="CT10" s="609"/>
      <c r="CU10" s="609"/>
      <c r="CV10" s="609"/>
      <c r="CW10" s="609"/>
      <c r="CX10" s="609"/>
      <c r="CY10" s="610"/>
      <c r="CZ10" s="646" t="s">
        <v>121</v>
      </c>
      <c r="DA10" s="646"/>
      <c r="DB10" s="646"/>
      <c r="DC10" s="646"/>
      <c r="DD10" s="614" t="s">
        <v>121</v>
      </c>
      <c r="DE10" s="609"/>
      <c r="DF10" s="609"/>
      <c r="DG10" s="609"/>
      <c r="DH10" s="609"/>
      <c r="DI10" s="609"/>
      <c r="DJ10" s="609"/>
      <c r="DK10" s="609"/>
      <c r="DL10" s="609"/>
      <c r="DM10" s="609"/>
      <c r="DN10" s="609"/>
      <c r="DO10" s="609"/>
      <c r="DP10" s="610"/>
      <c r="DQ10" s="614" t="s">
        <v>121</v>
      </c>
      <c r="DR10" s="609"/>
      <c r="DS10" s="609"/>
      <c r="DT10" s="609"/>
      <c r="DU10" s="609"/>
      <c r="DV10" s="609"/>
      <c r="DW10" s="609"/>
      <c r="DX10" s="609"/>
      <c r="DY10" s="609"/>
      <c r="DZ10" s="609"/>
      <c r="EA10" s="609"/>
      <c r="EB10" s="609"/>
      <c r="EC10" s="645"/>
    </row>
    <row r="11" spans="2:143" ht="11.25" customHeight="1" x14ac:dyDescent="0.2">
      <c r="B11" s="605" t="s">
        <v>236</v>
      </c>
      <c r="C11" s="606"/>
      <c r="D11" s="606"/>
      <c r="E11" s="606"/>
      <c r="F11" s="606"/>
      <c r="G11" s="606"/>
      <c r="H11" s="606"/>
      <c r="I11" s="606"/>
      <c r="J11" s="606"/>
      <c r="K11" s="606"/>
      <c r="L11" s="606"/>
      <c r="M11" s="606"/>
      <c r="N11" s="606"/>
      <c r="O11" s="606"/>
      <c r="P11" s="606"/>
      <c r="Q11" s="607"/>
      <c r="R11" s="608">
        <v>384142</v>
      </c>
      <c r="S11" s="609"/>
      <c r="T11" s="609"/>
      <c r="U11" s="609"/>
      <c r="V11" s="609"/>
      <c r="W11" s="609"/>
      <c r="X11" s="609"/>
      <c r="Y11" s="610"/>
      <c r="Z11" s="611">
        <v>2.2000000000000002</v>
      </c>
      <c r="AA11" s="612"/>
      <c r="AB11" s="612"/>
      <c r="AC11" s="613"/>
      <c r="AD11" s="614">
        <v>384142</v>
      </c>
      <c r="AE11" s="609"/>
      <c r="AF11" s="609"/>
      <c r="AG11" s="609"/>
      <c r="AH11" s="609"/>
      <c r="AI11" s="609"/>
      <c r="AJ11" s="609"/>
      <c r="AK11" s="610"/>
      <c r="AL11" s="611">
        <v>7.9</v>
      </c>
      <c r="AM11" s="612"/>
      <c r="AN11" s="612"/>
      <c r="AO11" s="648"/>
      <c r="AP11" s="605" t="s">
        <v>237</v>
      </c>
      <c r="AQ11" s="606"/>
      <c r="AR11" s="606"/>
      <c r="AS11" s="606"/>
      <c r="AT11" s="606"/>
      <c r="AU11" s="606"/>
      <c r="AV11" s="606"/>
      <c r="AW11" s="606"/>
      <c r="AX11" s="606"/>
      <c r="AY11" s="606"/>
      <c r="AZ11" s="606"/>
      <c r="BA11" s="606"/>
      <c r="BB11" s="606"/>
      <c r="BC11" s="606"/>
      <c r="BD11" s="606"/>
      <c r="BE11" s="606"/>
      <c r="BF11" s="607"/>
      <c r="BG11" s="608">
        <v>78975</v>
      </c>
      <c r="BH11" s="609"/>
      <c r="BI11" s="609"/>
      <c r="BJ11" s="609"/>
      <c r="BK11" s="609"/>
      <c r="BL11" s="609"/>
      <c r="BM11" s="609"/>
      <c r="BN11" s="610"/>
      <c r="BO11" s="646">
        <v>4.2</v>
      </c>
      <c r="BP11" s="646"/>
      <c r="BQ11" s="646"/>
      <c r="BR11" s="646"/>
      <c r="BS11" s="647">
        <v>22741</v>
      </c>
      <c r="BT11" s="647"/>
      <c r="BU11" s="647"/>
      <c r="BV11" s="647"/>
      <c r="BW11" s="647"/>
      <c r="BX11" s="647"/>
      <c r="BY11" s="647"/>
      <c r="BZ11" s="647"/>
      <c r="CA11" s="647"/>
      <c r="CB11" s="685"/>
      <c r="CD11" s="605" t="s">
        <v>238</v>
      </c>
      <c r="CE11" s="606"/>
      <c r="CF11" s="606"/>
      <c r="CG11" s="606"/>
      <c r="CH11" s="606"/>
      <c r="CI11" s="606"/>
      <c r="CJ11" s="606"/>
      <c r="CK11" s="606"/>
      <c r="CL11" s="606"/>
      <c r="CM11" s="606"/>
      <c r="CN11" s="606"/>
      <c r="CO11" s="606"/>
      <c r="CP11" s="606"/>
      <c r="CQ11" s="607"/>
      <c r="CR11" s="608">
        <v>1319005</v>
      </c>
      <c r="CS11" s="609"/>
      <c r="CT11" s="609"/>
      <c r="CU11" s="609"/>
      <c r="CV11" s="609"/>
      <c r="CW11" s="609"/>
      <c r="CX11" s="609"/>
      <c r="CY11" s="610"/>
      <c r="CZ11" s="646">
        <v>7.9</v>
      </c>
      <c r="DA11" s="646"/>
      <c r="DB11" s="646"/>
      <c r="DC11" s="646"/>
      <c r="DD11" s="614">
        <v>858012</v>
      </c>
      <c r="DE11" s="609"/>
      <c r="DF11" s="609"/>
      <c r="DG11" s="609"/>
      <c r="DH11" s="609"/>
      <c r="DI11" s="609"/>
      <c r="DJ11" s="609"/>
      <c r="DK11" s="609"/>
      <c r="DL11" s="609"/>
      <c r="DM11" s="609"/>
      <c r="DN11" s="609"/>
      <c r="DO11" s="609"/>
      <c r="DP11" s="610"/>
      <c r="DQ11" s="614">
        <v>347113</v>
      </c>
      <c r="DR11" s="609"/>
      <c r="DS11" s="609"/>
      <c r="DT11" s="609"/>
      <c r="DU11" s="609"/>
      <c r="DV11" s="609"/>
      <c r="DW11" s="609"/>
      <c r="DX11" s="609"/>
      <c r="DY11" s="609"/>
      <c r="DZ11" s="609"/>
      <c r="EA11" s="609"/>
      <c r="EB11" s="609"/>
      <c r="EC11" s="645"/>
    </row>
    <row r="12" spans="2:143" ht="11.25" customHeight="1" x14ac:dyDescent="0.2">
      <c r="B12" s="605" t="s">
        <v>239</v>
      </c>
      <c r="C12" s="606"/>
      <c r="D12" s="606"/>
      <c r="E12" s="606"/>
      <c r="F12" s="606"/>
      <c r="G12" s="606"/>
      <c r="H12" s="606"/>
      <c r="I12" s="606"/>
      <c r="J12" s="606"/>
      <c r="K12" s="606"/>
      <c r="L12" s="606"/>
      <c r="M12" s="606"/>
      <c r="N12" s="606"/>
      <c r="O12" s="606"/>
      <c r="P12" s="606"/>
      <c r="Q12" s="607"/>
      <c r="R12" s="608" t="s">
        <v>121</v>
      </c>
      <c r="S12" s="609"/>
      <c r="T12" s="609"/>
      <c r="U12" s="609"/>
      <c r="V12" s="609"/>
      <c r="W12" s="609"/>
      <c r="X12" s="609"/>
      <c r="Y12" s="610"/>
      <c r="Z12" s="646" t="s">
        <v>121</v>
      </c>
      <c r="AA12" s="646"/>
      <c r="AB12" s="646"/>
      <c r="AC12" s="646"/>
      <c r="AD12" s="647" t="s">
        <v>121</v>
      </c>
      <c r="AE12" s="647"/>
      <c r="AF12" s="647"/>
      <c r="AG12" s="647"/>
      <c r="AH12" s="647"/>
      <c r="AI12" s="647"/>
      <c r="AJ12" s="647"/>
      <c r="AK12" s="647"/>
      <c r="AL12" s="611" t="s">
        <v>121</v>
      </c>
      <c r="AM12" s="612"/>
      <c r="AN12" s="612"/>
      <c r="AO12" s="648"/>
      <c r="AP12" s="605" t="s">
        <v>240</v>
      </c>
      <c r="AQ12" s="606"/>
      <c r="AR12" s="606"/>
      <c r="AS12" s="606"/>
      <c r="AT12" s="606"/>
      <c r="AU12" s="606"/>
      <c r="AV12" s="606"/>
      <c r="AW12" s="606"/>
      <c r="AX12" s="606"/>
      <c r="AY12" s="606"/>
      <c r="AZ12" s="606"/>
      <c r="BA12" s="606"/>
      <c r="BB12" s="606"/>
      <c r="BC12" s="606"/>
      <c r="BD12" s="606"/>
      <c r="BE12" s="606"/>
      <c r="BF12" s="607"/>
      <c r="BG12" s="608">
        <v>1020724</v>
      </c>
      <c r="BH12" s="609"/>
      <c r="BI12" s="609"/>
      <c r="BJ12" s="609"/>
      <c r="BK12" s="609"/>
      <c r="BL12" s="609"/>
      <c r="BM12" s="609"/>
      <c r="BN12" s="610"/>
      <c r="BO12" s="646">
        <v>53.9</v>
      </c>
      <c r="BP12" s="646"/>
      <c r="BQ12" s="646"/>
      <c r="BR12" s="646"/>
      <c r="BS12" s="647" t="s">
        <v>121</v>
      </c>
      <c r="BT12" s="647"/>
      <c r="BU12" s="647"/>
      <c r="BV12" s="647"/>
      <c r="BW12" s="647"/>
      <c r="BX12" s="647"/>
      <c r="BY12" s="647"/>
      <c r="BZ12" s="647"/>
      <c r="CA12" s="647"/>
      <c r="CB12" s="685"/>
      <c r="CD12" s="605" t="s">
        <v>241</v>
      </c>
      <c r="CE12" s="606"/>
      <c r="CF12" s="606"/>
      <c r="CG12" s="606"/>
      <c r="CH12" s="606"/>
      <c r="CI12" s="606"/>
      <c r="CJ12" s="606"/>
      <c r="CK12" s="606"/>
      <c r="CL12" s="606"/>
      <c r="CM12" s="606"/>
      <c r="CN12" s="606"/>
      <c r="CO12" s="606"/>
      <c r="CP12" s="606"/>
      <c r="CQ12" s="607"/>
      <c r="CR12" s="608">
        <v>627151</v>
      </c>
      <c r="CS12" s="609"/>
      <c r="CT12" s="609"/>
      <c r="CU12" s="609"/>
      <c r="CV12" s="609"/>
      <c r="CW12" s="609"/>
      <c r="CX12" s="609"/>
      <c r="CY12" s="610"/>
      <c r="CZ12" s="646">
        <v>3.7</v>
      </c>
      <c r="DA12" s="646"/>
      <c r="DB12" s="646"/>
      <c r="DC12" s="646"/>
      <c r="DD12" s="614">
        <v>3391</v>
      </c>
      <c r="DE12" s="609"/>
      <c r="DF12" s="609"/>
      <c r="DG12" s="609"/>
      <c r="DH12" s="609"/>
      <c r="DI12" s="609"/>
      <c r="DJ12" s="609"/>
      <c r="DK12" s="609"/>
      <c r="DL12" s="609"/>
      <c r="DM12" s="609"/>
      <c r="DN12" s="609"/>
      <c r="DO12" s="609"/>
      <c r="DP12" s="610"/>
      <c r="DQ12" s="614">
        <v>97770</v>
      </c>
      <c r="DR12" s="609"/>
      <c r="DS12" s="609"/>
      <c r="DT12" s="609"/>
      <c r="DU12" s="609"/>
      <c r="DV12" s="609"/>
      <c r="DW12" s="609"/>
      <c r="DX12" s="609"/>
      <c r="DY12" s="609"/>
      <c r="DZ12" s="609"/>
      <c r="EA12" s="609"/>
      <c r="EB12" s="609"/>
      <c r="EC12" s="645"/>
    </row>
    <row r="13" spans="2:143" ht="11.25" customHeight="1" x14ac:dyDescent="0.2">
      <c r="B13" s="605" t="s">
        <v>242</v>
      </c>
      <c r="C13" s="606"/>
      <c r="D13" s="606"/>
      <c r="E13" s="606"/>
      <c r="F13" s="606"/>
      <c r="G13" s="606"/>
      <c r="H13" s="606"/>
      <c r="I13" s="606"/>
      <c r="J13" s="606"/>
      <c r="K13" s="606"/>
      <c r="L13" s="606"/>
      <c r="M13" s="606"/>
      <c r="N13" s="606"/>
      <c r="O13" s="606"/>
      <c r="P13" s="606"/>
      <c r="Q13" s="607"/>
      <c r="R13" s="608" t="s">
        <v>121</v>
      </c>
      <c r="S13" s="609"/>
      <c r="T13" s="609"/>
      <c r="U13" s="609"/>
      <c r="V13" s="609"/>
      <c r="W13" s="609"/>
      <c r="X13" s="609"/>
      <c r="Y13" s="610"/>
      <c r="Z13" s="646" t="s">
        <v>121</v>
      </c>
      <c r="AA13" s="646"/>
      <c r="AB13" s="646"/>
      <c r="AC13" s="646"/>
      <c r="AD13" s="647" t="s">
        <v>121</v>
      </c>
      <c r="AE13" s="647"/>
      <c r="AF13" s="647"/>
      <c r="AG13" s="647"/>
      <c r="AH13" s="647"/>
      <c r="AI13" s="647"/>
      <c r="AJ13" s="647"/>
      <c r="AK13" s="647"/>
      <c r="AL13" s="611" t="s">
        <v>121</v>
      </c>
      <c r="AM13" s="612"/>
      <c r="AN13" s="612"/>
      <c r="AO13" s="648"/>
      <c r="AP13" s="605" t="s">
        <v>243</v>
      </c>
      <c r="AQ13" s="606"/>
      <c r="AR13" s="606"/>
      <c r="AS13" s="606"/>
      <c r="AT13" s="606"/>
      <c r="AU13" s="606"/>
      <c r="AV13" s="606"/>
      <c r="AW13" s="606"/>
      <c r="AX13" s="606"/>
      <c r="AY13" s="606"/>
      <c r="AZ13" s="606"/>
      <c r="BA13" s="606"/>
      <c r="BB13" s="606"/>
      <c r="BC13" s="606"/>
      <c r="BD13" s="606"/>
      <c r="BE13" s="606"/>
      <c r="BF13" s="607"/>
      <c r="BG13" s="608">
        <v>1017305</v>
      </c>
      <c r="BH13" s="609"/>
      <c r="BI13" s="609"/>
      <c r="BJ13" s="609"/>
      <c r="BK13" s="609"/>
      <c r="BL13" s="609"/>
      <c r="BM13" s="609"/>
      <c r="BN13" s="610"/>
      <c r="BO13" s="646">
        <v>53.7</v>
      </c>
      <c r="BP13" s="646"/>
      <c r="BQ13" s="646"/>
      <c r="BR13" s="646"/>
      <c r="BS13" s="647" t="s">
        <v>121</v>
      </c>
      <c r="BT13" s="647"/>
      <c r="BU13" s="647"/>
      <c r="BV13" s="647"/>
      <c r="BW13" s="647"/>
      <c r="BX13" s="647"/>
      <c r="BY13" s="647"/>
      <c r="BZ13" s="647"/>
      <c r="CA13" s="647"/>
      <c r="CB13" s="685"/>
      <c r="CD13" s="605" t="s">
        <v>244</v>
      </c>
      <c r="CE13" s="606"/>
      <c r="CF13" s="606"/>
      <c r="CG13" s="606"/>
      <c r="CH13" s="606"/>
      <c r="CI13" s="606"/>
      <c r="CJ13" s="606"/>
      <c r="CK13" s="606"/>
      <c r="CL13" s="606"/>
      <c r="CM13" s="606"/>
      <c r="CN13" s="606"/>
      <c r="CO13" s="606"/>
      <c r="CP13" s="606"/>
      <c r="CQ13" s="607"/>
      <c r="CR13" s="608">
        <v>613496</v>
      </c>
      <c r="CS13" s="609"/>
      <c r="CT13" s="609"/>
      <c r="CU13" s="609"/>
      <c r="CV13" s="609"/>
      <c r="CW13" s="609"/>
      <c r="CX13" s="609"/>
      <c r="CY13" s="610"/>
      <c r="CZ13" s="646">
        <v>3.7</v>
      </c>
      <c r="DA13" s="646"/>
      <c r="DB13" s="646"/>
      <c r="DC13" s="646"/>
      <c r="DD13" s="614">
        <v>317731</v>
      </c>
      <c r="DE13" s="609"/>
      <c r="DF13" s="609"/>
      <c r="DG13" s="609"/>
      <c r="DH13" s="609"/>
      <c r="DI13" s="609"/>
      <c r="DJ13" s="609"/>
      <c r="DK13" s="609"/>
      <c r="DL13" s="609"/>
      <c r="DM13" s="609"/>
      <c r="DN13" s="609"/>
      <c r="DO13" s="609"/>
      <c r="DP13" s="610"/>
      <c r="DQ13" s="614">
        <v>306460</v>
      </c>
      <c r="DR13" s="609"/>
      <c r="DS13" s="609"/>
      <c r="DT13" s="609"/>
      <c r="DU13" s="609"/>
      <c r="DV13" s="609"/>
      <c r="DW13" s="609"/>
      <c r="DX13" s="609"/>
      <c r="DY13" s="609"/>
      <c r="DZ13" s="609"/>
      <c r="EA13" s="609"/>
      <c r="EB13" s="609"/>
      <c r="EC13" s="645"/>
    </row>
    <row r="14" spans="2:143" ht="11.25" customHeight="1" x14ac:dyDescent="0.2">
      <c r="B14" s="605" t="s">
        <v>245</v>
      </c>
      <c r="C14" s="606"/>
      <c r="D14" s="606"/>
      <c r="E14" s="606"/>
      <c r="F14" s="606"/>
      <c r="G14" s="606"/>
      <c r="H14" s="606"/>
      <c r="I14" s="606"/>
      <c r="J14" s="606"/>
      <c r="K14" s="606"/>
      <c r="L14" s="606"/>
      <c r="M14" s="606"/>
      <c r="N14" s="606"/>
      <c r="O14" s="606"/>
      <c r="P14" s="606"/>
      <c r="Q14" s="607"/>
      <c r="R14" s="608">
        <v>544</v>
      </c>
      <c r="S14" s="609"/>
      <c r="T14" s="609"/>
      <c r="U14" s="609"/>
      <c r="V14" s="609"/>
      <c r="W14" s="609"/>
      <c r="X14" s="609"/>
      <c r="Y14" s="610"/>
      <c r="Z14" s="646">
        <v>0</v>
      </c>
      <c r="AA14" s="646"/>
      <c r="AB14" s="646"/>
      <c r="AC14" s="646"/>
      <c r="AD14" s="647">
        <v>544</v>
      </c>
      <c r="AE14" s="647"/>
      <c r="AF14" s="647"/>
      <c r="AG14" s="647"/>
      <c r="AH14" s="647"/>
      <c r="AI14" s="647"/>
      <c r="AJ14" s="647"/>
      <c r="AK14" s="647"/>
      <c r="AL14" s="611">
        <v>0</v>
      </c>
      <c r="AM14" s="612"/>
      <c r="AN14" s="612"/>
      <c r="AO14" s="648"/>
      <c r="AP14" s="605" t="s">
        <v>246</v>
      </c>
      <c r="AQ14" s="606"/>
      <c r="AR14" s="606"/>
      <c r="AS14" s="606"/>
      <c r="AT14" s="606"/>
      <c r="AU14" s="606"/>
      <c r="AV14" s="606"/>
      <c r="AW14" s="606"/>
      <c r="AX14" s="606"/>
      <c r="AY14" s="606"/>
      <c r="AZ14" s="606"/>
      <c r="BA14" s="606"/>
      <c r="BB14" s="606"/>
      <c r="BC14" s="606"/>
      <c r="BD14" s="606"/>
      <c r="BE14" s="606"/>
      <c r="BF14" s="607"/>
      <c r="BG14" s="608">
        <v>78618</v>
      </c>
      <c r="BH14" s="609"/>
      <c r="BI14" s="609"/>
      <c r="BJ14" s="609"/>
      <c r="BK14" s="609"/>
      <c r="BL14" s="609"/>
      <c r="BM14" s="609"/>
      <c r="BN14" s="610"/>
      <c r="BO14" s="646">
        <v>4.2</v>
      </c>
      <c r="BP14" s="646"/>
      <c r="BQ14" s="646"/>
      <c r="BR14" s="646"/>
      <c r="BS14" s="647" t="s">
        <v>121</v>
      </c>
      <c r="BT14" s="647"/>
      <c r="BU14" s="647"/>
      <c r="BV14" s="647"/>
      <c r="BW14" s="647"/>
      <c r="BX14" s="647"/>
      <c r="BY14" s="647"/>
      <c r="BZ14" s="647"/>
      <c r="CA14" s="647"/>
      <c r="CB14" s="685"/>
      <c r="CD14" s="605" t="s">
        <v>247</v>
      </c>
      <c r="CE14" s="606"/>
      <c r="CF14" s="606"/>
      <c r="CG14" s="606"/>
      <c r="CH14" s="606"/>
      <c r="CI14" s="606"/>
      <c r="CJ14" s="606"/>
      <c r="CK14" s="606"/>
      <c r="CL14" s="606"/>
      <c r="CM14" s="606"/>
      <c r="CN14" s="606"/>
      <c r="CO14" s="606"/>
      <c r="CP14" s="606"/>
      <c r="CQ14" s="607"/>
      <c r="CR14" s="608">
        <v>275355</v>
      </c>
      <c r="CS14" s="609"/>
      <c r="CT14" s="609"/>
      <c r="CU14" s="609"/>
      <c r="CV14" s="609"/>
      <c r="CW14" s="609"/>
      <c r="CX14" s="609"/>
      <c r="CY14" s="610"/>
      <c r="CZ14" s="646">
        <v>1.6</v>
      </c>
      <c r="DA14" s="646"/>
      <c r="DB14" s="646"/>
      <c r="DC14" s="646"/>
      <c r="DD14" s="614">
        <v>869</v>
      </c>
      <c r="DE14" s="609"/>
      <c r="DF14" s="609"/>
      <c r="DG14" s="609"/>
      <c r="DH14" s="609"/>
      <c r="DI14" s="609"/>
      <c r="DJ14" s="609"/>
      <c r="DK14" s="609"/>
      <c r="DL14" s="609"/>
      <c r="DM14" s="609"/>
      <c r="DN14" s="609"/>
      <c r="DO14" s="609"/>
      <c r="DP14" s="610"/>
      <c r="DQ14" s="614">
        <v>270589</v>
      </c>
      <c r="DR14" s="609"/>
      <c r="DS14" s="609"/>
      <c r="DT14" s="609"/>
      <c r="DU14" s="609"/>
      <c r="DV14" s="609"/>
      <c r="DW14" s="609"/>
      <c r="DX14" s="609"/>
      <c r="DY14" s="609"/>
      <c r="DZ14" s="609"/>
      <c r="EA14" s="609"/>
      <c r="EB14" s="609"/>
      <c r="EC14" s="645"/>
    </row>
    <row r="15" spans="2:143" ht="11.25" customHeight="1" x14ac:dyDescent="0.2">
      <c r="B15" s="605" t="s">
        <v>248</v>
      </c>
      <c r="C15" s="606"/>
      <c r="D15" s="606"/>
      <c r="E15" s="606"/>
      <c r="F15" s="606"/>
      <c r="G15" s="606"/>
      <c r="H15" s="606"/>
      <c r="I15" s="606"/>
      <c r="J15" s="606"/>
      <c r="K15" s="606"/>
      <c r="L15" s="606"/>
      <c r="M15" s="606"/>
      <c r="N15" s="606"/>
      <c r="O15" s="606"/>
      <c r="P15" s="606"/>
      <c r="Q15" s="607"/>
      <c r="R15" s="608" t="s">
        <v>121</v>
      </c>
      <c r="S15" s="609"/>
      <c r="T15" s="609"/>
      <c r="U15" s="609"/>
      <c r="V15" s="609"/>
      <c r="W15" s="609"/>
      <c r="X15" s="609"/>
      <c r="Y15" s="610"/>
      <c r="Z15" s="646" t="s">
        <v>121</v>
      </c>
      <c r="AA15" s="646"/>
      <c r="AB15" s="646"/>
      <c r="AC15" s="646"/>
      <c r="AD15" s="647" t="s">
        <v>121</v>
      </c>
      <c r="AE15" s="647"/>
      <c r="AF15" s="647"/>
      <c r="AG15" s="647"/>
      <c r="AH15" s="647"/>
      <c r="AI15" s="647"/>
      <c r="AJ15" s="647"/>
      <c r="AK15" s="647"/>
      <c r="AL15" s="611" t="s">
        <v>121</v>
      </c>
      <c r="AM15" s="612"/>
      <c r="AN15" s="612"/>
      <c r="AO15" s="648"/>
      <c r="AP15" s="605" t="s">
        <v>249</v>
      </c>
      <c r="AQ15" s="606"/>
      <c r="AR15" s="606"/>
      <c r="AS15" s="606"/>
      <c r="AT15" s="606"/>
      <c r="AU15" s="606"/>
      <c r="AV15" s="606"/>
      <c r="AW15" s="606"/>
      <c r="AX15" s="606"/>
      <c r="AY15" s="606"/>
      <c r="AZ15" s="606"/>
      <c r="BA15" s="606"/>
      <c r="BB15" s="606"/>
      <c r="BC15" s="606"/>
      <c r="BD15" s="606"/>
      <c r="BE15" s="606"/>
      <c r="BF15" s="607"/>
      <c r="BG15" s="608">
        <v>111852</v>
      </c>
      <c r="BH15" s="609"/>
      <c r="BI15" s="609"/>
      <c r="BJ15" s="609"/>
      <c r="BK15" s="609"/>
      <c r="BL15" s="609"/>
      <c r="BM15" s="609"/>
      <c r="BN15" s="610"/>
      <c r="BO15" s="646">
        <v>5.9</v>
      </c>
      <c r="BP15" s="646"/>
      <c r="BQ15" s="646"/>
      <c r="BR15" s="646"/>
      <c r="BS15" s="647" t="s">
        <v>121</v>
      </c>
      <c r="BT15" s="647"/>
      <c r="BU15" s="647"/>
      <c r="BV15" s="647"/>
      <c r="BW15" s="647"/>
      <c r="BX15" s="647"/>
      <c r="BY15" s="647"/>
      <c r="BZ15" s="647"/>
      <c r="CA15" s="647"/>
      <c r="CB15" s="685"/>
      <c r="CD15" s="605" t="s">
        <v>250</v>
      </c>
      <c r="CE15" s="606"/>
      <c r="CF15" s="606"/>
      <c r="CG15" s="606"/>
      <c r="CH15" s="606"/>
      <c r="CI15" s="606"/>
      <c r="CJ15" s="606"/>
      <c r="CK15" s="606"/>
      <c r="CL15" s="606"/>
      <c r="CM15" s="606"/>
      <c r="CN15" s="606"/>
      <c r="CO15" s="606"/>
      <c r="CP15" s="606"/>
      <c r="CQ15" s="607"/>
      <c r="CR15" s="608">
        <v>1353910</v>
      </c>
      <c r="CS15" s="609"/>
      <c r="CT15" s="609"/>
      <c r="CU15" s="609"/>
      <c r="CV15" s="609"/>
      <c r="CW15" s="609"/>
      <c r="CX15" s="609"/>
      <c r="CY15" s="610"/>
      <c r="CZ15" s="646">
        <v>8.1</v>
      </c>
      <c r="DA15" s="646"/>
      <c r="DB15" s="646"/>
      <c r="DC15" s="646"/>
      <c r="DD15" s="614">
        <v>695647</v>
      </c>
      <c r="DE15" s="609"/>
      <c r="DF15" s="609"/>
      <c r="DG15" s="609"/>
      <c r="DH15" s="609"/>
      <c r="DI15" s="609"/>
      <c r="DJ15" s="609"/>
      <c r="DK15" s="609"/>
      <c r="DL15" s="609"/>
      <c r="DM15" s="609"/>
      <c r="DN15" s="609"/>
      <c r="DO15" s="609"/>
      <c r="DP15" s="610"/>
      <c r="DQ15" s="614">
        <v>688098</v>
      </c>
      <c r="DR15" s="609"/>
      <c r="DS15" s="609"/>
      <c r="DT15" s="609"/>
      <c r="DU15" s="609"/>
      <c r="DV15" s="609"/>
      <c r="DW15" s="609"/>
      <c r="DX15" s="609"/>
      <c r="DY15" s="609"/>
      <c r="DZ15" s="609"/>
      <c r="EA15" s="609"/>
      <c r="EB15" s="609"/>
      <c r="EC15" s="645"/>
    </row>
    <row r="16" spans="2:143" ht="11.25" customHeight="1" x14ac:dyDescent="0.2">
      <c r="B16" s="605" t="s">
        <v>251</v>
      </c>
      <c r="C16" s="606"/>
      <c r="D16" s="606"/>
      <c r="E16" s="606"/>
      <c r="F16" s="606"/>
      <c r="G16" s="606"/>
      <c r="H16" s="606"/>
      <c r="I16" s="606"/>
      <c r="J16" s="606"/>
      <c r="K16" s="606"/>
      <c r="L16" s="606"/>
      <c r="M16" s="606"/>
      <c r="N16" s="606"/>
      <c r="O16" s="606"/>
      <c r="P16" s="606"/>
      <c r="Q16" s="607"/>
      <c r="R16" s="608">
        <v>7745</v>
      </c>
      <c r="S16" s="609"/>
      <c r="T16" s="609"/>
      <c r="U16" s="609"/>
      <c r="V16" s="609"/>
      <c r="W16" s="609"/>
      <c r="X16" s="609"/>
      <c r="Y16" s="610"/>
      <c r="Z16" s="646">
        <v>0</v>
      </c>
      <c r="AA16" s="646"/>
      <c r="AB16" s="646"/>
      <c r="AC16" s="646"/>
      <c r="AD16" s="647">
        <v>7745</v>
      </c>
      <c r="AE16" s="647"/>
      <c r="AF16" s="647"/>
      <c r="AG16" s="647"/>
      <c r="AH16" s="647"/>
      <c r="AI16" s="647"/>
      <c r="AJ16" s="647"/>
      <c r="AK16" s="647"/>
      <c r="AL16" s="611">
        <v>0.2</v>
      </c>
      <c r="AM16" s="612"/>
      <c r="AN16" s="612"/>
      <c r="AO16" s="648"/>
      <c r="AP16" s="605" t="s">
        <v>252</v>
      </c>
      <c r="AQ16" s="606"/>
      <c r="AR16" s="606"/>
      <c r="AS16" s="606"/>
      <c r="AT16" s="606"/>
      <c r="AU16" s="606"/>
      <c r="AV16" s="606"/>
      <c r="AW16" s="606"/>
      <c r="AX16" s="606"/>
      <c r="AY16" s="606"/>
      <c r="AZ16" s="606"/>
      <c r="BA16" s="606"/>
      <c r="BB16" s="606"/>
      <c r="BC16" s="606"/>
      <c r="BD16" s="606"/>
      <c r="BE16" s="606"/>
      <c r="BF16" s="607"/>
      <c r="BG16" s="608" t="s">
        <v>121</v>
      </c>
      <c r="BH16" s="609"/>
      <c r="BI16" s="609"/>
      <c r="BJ16" s="609"/>
      <c r="BK16" s="609"/>
      <c r="BL16" s="609"/>
      <c r="BM16" s="609"/>
      <c r="BN16" s="610"/>
      <c r="BO16" s="646" t="s">
        <v>121</v>
      </c>
      <c r="BP16" s="646"/>
      <c r="BQ16" s="646"/>
      <c r="BR16" s="646"/>
      <c r="BS16" s="647" t="s">
        <v>121</v>
      </c>
      <c r="BT16" s="647"/>
      <c r="BU16" s="647"/>
      <c r="BV16" s="647"/>
      <c r="BW16" s="647"/>
      <c r="BX16" s="647"/>
      <c r="BY16" s="647"/>
      <c r="BZ16" s="647"/>
      <c r="CA16" s="647"/>
      <c r="CB16" s="685"/>
      <c r="CD16" s="605" t="s">
        <v>253</v>
      </c>
      <c r="CE16" s="606"/>
      <c r="CF16" s="606"/>
      <c r="CG16" s="606"/>
      <c r="CH16" s="606"/>
      <c r="CI16" s="606"/>
      <c r="CJ16" s="606"/>
      <c r="CK16" s="606"/>
      <c r="CL16" s="606"/>
      <c r="CM16" s="606"/>
      <c r="CN16" s="606"/>
      <c r="CO16" s="606"/>
      <c r="CP16" s="606"/>
      <c r="CQ16" s="607"/>
      <c r="CR16" s="608">
        <v>24</v>
      </c>
      <c r="CS16" s="609"/>
      <c r="CT16" s="609"/>
      <c r="CU16" s="609"/>
      <c r="CV16" s="609"/>
      <c r="CW16" s="609"/>
      <c r="CX16" s="609"/>
      <c r="CY16" s="610"/>
      <c r="CZ16" s="646">
        <v>0</v>
      </c>
      <c r="DA16" s="646"/>
      <c r="DB16" s="646"/>
      <c r="DC16" s="646"/>
      <c r="DD16" s="614" t="s">
        <v>121</v>
      </c>
      <c r="DE16" s="609"/>
      <c r="DF16" s="609"/>
      <c r="DG16" s="609"/>
      <c r="DH16" s="609"/>
      <c r="DI16" s="609"/>
      <c r="DJ16" s="609"/>
      <c r="DK16" s="609"/>
      <c r="DL16" s="609"/>
      <c r="DM16" s="609"/>
      <c r="DN16" s="609"/>
      <c r="DO16" s="609"/>
      <c r="DP16" s="610"/>
      <c r="DQ16" s="614">
        <v>24</v>
      </c>
      <c r="DR16" s="609"/>
      <c r="DS16" s="609"/>
      <c r="DT16" s="609"/>
      <c r="DU16" s="609"/>
      <c r="DV16" s="609"/>
      <c r="DW16" s="609"/>
      <c r="DX16" s="609"/>
      <c r="DY16" s="609"/>
      <c r="DZ16" s="609"/>
      <c r="EA16" s="609"/>
      <c r="EB16" s="609"/>
      <c r="EC16" s="645"/>
    </row>
    <row r="17" spans="2:133" ht="11.25" customHeight="1" x14ac:dyDescent="0.2">
      <c r="B17" s="605" t="s">
        <v>254</v>
      </c>
      <c r="C17" s="606"/>
      <c r="D17" s="606"/>
      <c r="E17" s="606"/>
      <c r="F17" s="606"/>
      <c r="G17" s="606"/>
      <c r="H17" s="606"/>
      <c r="I17" s="606"/>
      <c r="J17" s="606"/>
      <c r="K17" s="606"/>
      <c r="L17" s="606"/>
      <c r="M17" s="606"/>
      <c r="N17" s="606"/>
      <c r="O17" s="606"/>
      <c r="P17" s="606"/>
      <c r="Q17" s="607"/>
      <c r="R17" s="608">
        <v>24783</v>
      </c>
      <c r="S17" s="609"/>
      <c r="T17" s="609"/>
      <c r="U17" s="609"/>
      <c r="V17" s="609"/>
      <c r="W17" s="609"/>
      <c r="X17" s="609"/>
      <c r="Y17" s="610"/>
      <c r="Z17" s="646">
        <v>0.1</v>
      </c>
      <c r="AA17" s="646"/>
      <c r="AB17" s="646"/>
      <c r="AC17" s="646"/>
      <c r="AD17" s="647">
        <v>24783</v>
      </c>
      <c r="AE17" s="647"/>
      <c r="AF17" s="647"/>
      <c r="AG17" s="647"/>
      <c r="AH17" s="647"/>
      <c r="AI17" s="647"/>
      <c r="AJ17" s="647"/>
      <c r="AK17" s="647"/>
      <c r="AL17" s="611">
        <v>0.5</v>
      </c>
      <c r="AM17" s="612"/>
      <c r="AN17" s="612"/>
      <c r="AO17" s="648"/>
      <c r="AP17" s="605" t="s">
        <v>255</v>
      </c>
      <c r="AQ17" s="606"/>
      <c r="AR17" s="606"/>
      <c r="AS17" s="606"/>
      <c r="AT17" s="606"/>
      <c r="AU17" s="606"/>
      <c r="AV17" s="606"/>
      <c r="AW17" s="606"/>
      <c r="AX17" s="606"/>
      <c r="AY17" s="606"/>
      <c r="AZ17" s="606"/>
      <c r="BA17" s="606"/>
      <c r="BB17" s="606"/>
      <c r="BC17" s="606"/>
      <c r="BD17" s="606"/>
      <c r="BE17" s="606"/>
      <c r="BF17" s="607"/>
      <c r="BG17" s="608" t="s">
        <v>121</v>
      </c>
      <c r="BH17" s="609"/>
      <c r="BI17" s="609"/>
      <c r="BJ17" s="609"/>
      <c r="BK17" s="609"/>
      <c r="BL17" s="609"/>
      <c r="BM17" s="609"/>
      <c r="BN17" s="610"/>
      <c r="BO17" s="646" t="s">
        <v>121</v>
      </c>
      <c r="BP17" s="646"/>
      <c r="BQ17" s="646"/>
      <c r="BR17" s="646"/>
      <c r="BS17" s="647" t="s">
        <v>121</v>
      </c>
      <c r="BT17" s="647"/>
      <c r="BU17" s="647"/>
      <c r="BV17" s="647"/>
      <c r="BW17" s="647"/>
      <c r="BX17" s="647"/>
      <c r="BY17" s="647"/>
      <c r="BZ17" s="647"/>
      <c r="CA17" s="647"/>
      <c r="CB17" s="685"/>
      <c r="CD17" s="605" t="s">
        <v>256</v>
      </c>
      <c r="CE17" s="606"/>
      <c r="CF17" s="606"/>
      <c r="CG17" s="606"/>
      <c r="CH17" s="606"/>
      <c r="CI17" s="606"/>
      <c r="CJ17" s="606"/>
      <c r="CK17" s="606"/>
      <c r="CL17" s="606"/>
      <c r="CM17" s="606"/>
      <c r="CN17" s="606"/>
      <c r="CO17" s="606"/>
      <c r="CP17" s="606"/>
      <c r="CQ17" s="607"/>
      <c r="CR17" s="608">
        <v>691290</v>
      </c>
      <c r="CS17" s="609"/>
      <c r="CT17" s="609"/>
      <c r="CU17" s="609"/>
      <c r="CV17" s="609"/>
      <c r="CW17" s="609"/>
      <c r="CX17" s="609"/>
      <c r="CY17" s="610"/>
      <c r="CZ17" s="646">
        <v>4.0999999999999996</v>
      </c>
      <c r="DA17" s="646"/>
      <c r="DB17" s="646"/>
      <c r="DC17" s="646"/>
      <c r="DD17" s="614" t="s">
        <v>121</v>
      </c>
      <c r="DE17" s="609"/>
      <c r="DF17" s="609"/>
      <c r="DG17" s="609"/>
      <c r="DH17" s="609"/>
      <c r="DI17" s="609"/>
      <c r="DJ17" s="609"/>
      <c r="DK17" s="609"/>
      <c r="DL17" s="609"/>
      <c r="DM17" s="609"/>
      <c r="DN17" s="609"/>
      <c r="DO17" s="609"/>
      <c r="DP17" s="610"/>
      <c r="DQ17" s="614">
        <v>682025</v>
      </c>
      <c r="DR17" s="609"/>
      <c r="DS17" s="609"/>
      <c r="DT17" s="609"/>
      <c r="DU17" s="609"/>
      <c r="DV17" s="609"/>
      <c r="DW17" s="609"/>
      <c r="DX17" s="609"/>
      <c r="DY17" s="609"/>
      <c r="DZ17" s="609"/>
      <c r="EA17" s="609"/>
      <c r="EB17" s="609"/>
      <c r="EC17" s="645"/>
    </row>
    <row r="18" spans="2:133" ht="11.25" customHeight="1" x14ac:dyDescent="0.2">
      <c r="B18" s="605" t="s">
        <v>257</v>
      </c>
      <c r="C18" s="606"/>
      <c r="D18" s="606"/>
      <c r="E18" s="606"/>
      <c r="F18" s="606"/>
      <c r="G18" s="606"/>
      <c r="H18" s="606"/>
      <c r="I18" s="606"/>
      <c r="J18" s="606"/>
      <c r="K18" s="606"/>
      <c r="L18" s="606"/>
      <c r="M18" s="606"/>
      <c r="N18" s="606"/>
      <c r="O18" s="606"/>
      <c r="P18" s="606"/>
      <c r="Q18" s="607"/>
      <c r="R18" s="608">
        <v>12540</v>
      </c>
      <c r="S18" s="609"/>
      <c r="T18" s="609"/>
      <c r="U18" s="609"/>
      <c r="V18" s="609"/>
      <c r="W18" s="609"/>
      <c r="X18" s="609"/>
      <c r="Y18" s="610"/>
      <c r="Z18" s="646">
        <v>0.1</v>
      </c>
      <c r="AA18" s="646"/>
      <c r="AB18" s="646"/>
      <c r="AC18" s="646"/>
      <c r="AD18" s="647">
        <v>12540</v>
      </c>
      <c r="AE18" s="647"/>
      <c r="AF18" s="647"/>
      <c r="AG18" s="647"/>
      <c r="AH18" s="647"/>
      <c r="AI18" s="647"/>
      <c r="AJ18" s="647"/>
      <c r="AK18" s="647"/>
      <c r="AL18" s="611">
        <v>0.3</v>
      </c>
      <c r="AM18" s="612"/>
      <c r="AN18" s="612"/>
      <c r="AO18" s="648"/>
      <c r="AP18" s="605" t="s">
        <v>258</v>
      </c>
      <c r="AQ18" s="606"/>
      <c r="AR18" s="606"/>
      <c r="AS18" s="606"/>
      <c r="AT18" s="606"/>
      <c r="AU18" s="606"/>
      <c r="AV18" s="606"/>
      <c r="AW18" s="606"/>
      <c r="AX18" s="606"/>
      <c r="AY18" s="606"/>
      <c r="AZ18" s="606"/>
      <c r="BA18" s="606"/>
      <c r="BB18" s="606"/>
      <c r="BC18" s="606"/>
      <c r="BD18" s="606"/>
      <c r="BE18" s="606"/>
      <c r="BF18" s="607"/>
      <c r="BG18" s="608" t="s">
        <v>121</v>
      </c>
      <c r="BH18" s="609"/>
      <c r="BI18" s="609"/>
      <c r="BJ18" s="609"/>
      <c r="BK18" s="609"/>
      <c r="BL18" s="609"/>
      <c r="BM18" s="609"/>
      <c r="BN18" s="610"/>
      <c r="BO18" s="646" t="s">
        <v>121</v>
      </c>
      <c r="BP18" s="646"/>
      <c r="BQ18" s="646"/>
      <c r="BR18" s="646"/>
      <c r="BS18" s="647" t="s">
        <v>121</v>
      </c>
      <c r="BT18" s="647"/>
      <c r="BU18" s="647"/>
      <c r="BV18" s="647"/>
      <c r="BW18" s="647"/>
      <c r="BX18" s="647"/>
      <c r="BY18" s="647"/>
      <c r="BZ18" s="647"/>
      <c r="CA18" s="647"/>
      <c r="CB18" s="685"/>
      <c r="CD18" s="605" t="s">
        <v>259</v>
      </c>
      <c r="CE18" s="606"/>
      <c r="CF18" s="606"/>
      <c r="CG18" s="606"/>
      <c r="CH18" s="606"/>
      <c r="CI18" s="606"/>
      <c r="CJ18" s="606"/>
      <c r="CK18" s="606"/>
      <c r="CL18" s="606"/>
      <c r="CM18" s="606"/>
      <c r="CN18" s="606"/>
      <c r="CO18" s="606"/>
      <c r="CP18" s="606"/>
      <c r="CQ18" s="607"/>
      <c r="CR18" s="608" t="s">
        <v>121</v>
      </c>
      <c r="CS18" s="609"/>
      <c r="CT18" s="609"/>
      <c r="CU18" s="609"/>
      <c r="CV18" s="609"/>
      <c r="CW18" s="609"/>
      <c r="CX18" s="609"/>
      <c r="CY18" s="610"/>
      <c r="CZ18" s="646" t="s">
        <v>121</v>
      </c>
      <c r="DA18" s="646"/>
      <c r="DB18" s="646"/>
      <c r="DC18" s="646"/>
      <c r="DD18" s="614" t="s">
        <v>121</v>
      </c>
      <c r="DE18" s="609"/>
      <c r="DF18" s="609"/>
      <c r="DG18" s="609"/>
      <c r="DH18" s="609"/>
      <c r="DI18" s="609"/>
      <c r="DJ18" s="609"/>
      <c r="DK18" s="609"/>
      <c r="DL18" s="609"/>
      <c r="DM18" s="609"/>
      <c r="DN18" s="609"/>
      <c r="DO18" s="609"/>
      <c r="DP18" s="610"/>
      <c r="DQ18" s="614" t="s">
        <v>121</v>
      </c>
      <c r="DR18" s="609"/>
      <c r="DS18" s="609"/>
      <c r="DT18" s="609"/>
      <c r="DU18" s="609"/>
      <c r="DV18" s="609"/>
      <c r="DW18" s="609"/>
      <c r="DX18" s="609"/>
      <c r="DY18" s="609"/>
      <c r="DZ18" s="609"/>
      <c r="EA18" s="609"/>
      <c r="EB18" s="609"/>
      <c r="EC18" s="645"/>
    </row>
    <row r="19" spans="2:133" ht="11.25" customHeight="1" x14ac:dyDescent="0.2">
      <c r="B19" s="605" t="s">
        <v>260</v>
      </c>
      <c r="C19" s="606"/>
      <c r="D19" s="606"/>
      <c r="E19" s="606"/>
      <c r="F19" s="606"/>
      <c r="G19" s="606"/>
      <c r="H19" s="606"/>
      <c r="I19" s="606"/>
      <c r="J19" s="606"/>
      <c r="K19" s="606"/>
      <c r="L19" s="606"/>
      <c r="M19" s="606"/>
      <c r="N19" s="606"/>
      <c r="O19" s="606"/>
      <c r="P19" s="606"/>
      <c r="Q19" s="607"/>
      <c r="R19" s="608">
        <v>11987</v>
      </c>
      <c r="S19" s="609"/>
      <c r="T19" s="609"/>
      <c r="U19" s="609"/>
      <c r="V19" s="609"/>
      <c r="W19" s="609"/>
      <c r="X19" s="609"/>
      <c r="Y19" s="610"/>
      <c r="Z19" s="646">
        <v>0.1</v>
      </c>
      <c r="AA19" s="646"/>
      <c r="AB19" s="646"/>
      <c r="AC19" s="646"/>
      <c r="AD19" s="647">
        <v>11987</v>
      </c>
      <c r="AE19" s="647"/>
      <c r="AF19" s="647"/>
      <c r="AG19" s="647"/>
      <c r="AH19" s="647"/>
      <c r="AI19" s="647"/>
      <c r="AJ19" s="647"/>
      <c r="AK19" s="647"/>
      <c r="AL19" s="611">
        <v>0.2</v>
      </c>
      <c r="AM19" s="612"/>
      <c r="AN19" s="612"/>
      <c r="AO19" s="648"/>
      <c r="AP19" s="605" t="s">
        <v>261</v>
      </c>
      <c r="AQ19" s="606"/>
      <c r="AR19" s="606"/>
      <c r="AS19" s="606"/>
      <c r="AT19" s="606"/>
      <c r="AU19" s="606"/>
      <c r="AV19" s="606"/>
      <c r="AW19" s="606"/>
      <c r="AX19" s="606"/>
      <c r="AY19" s="606"/>
      <c r="AZ19" s="606"/>
      <c r="BA19" s="606"/>
      <c r="BB19" s="606"/>
      <c r="BC19" s="606"/>
      <c r="BD19" s="606"/>
      <c r="BE19" s="606"/>
      <c r="BF19" s="607"/>
      <c r="BG19" s="608" t="s">
        <v>121</v>
      </c>
      <c r="BH19" s="609"/>
      <c r="BI19" s="609"/>
      <c r="BJ19" s="609"/>
      <c r="BK19" s="609"/>
      <c r="BL19" s="609"/>
      <c r="BM19" s="609"/>
      <c r="BN19" s="610"/>
      <c r="BO19" s="646" t="s">
        <v>121</v>
      </c>
      <c r="BP19" s="646"/>
      <c r="BQ19" s="646"/>
      <c r="BR19" s="646"/>
      <c r="BS19" s="647" t="s">
        <v>121</v>
      </c>
      <c r="BT19" s="647"/>
      <c r="BU19" s="647"/>
      <c r="BV19" s="647"/>
      <c r="BW19" s="647"/>
      <c r="BX19" s="647"/>
      <c r="BY19" s="647"/>
      <c r="BZ19" s="647"/>
      <c r="CA19" s="647"/>
      <c r="CB19" s="685"/>
      <c r="CD19" s="605" t="s">
        <v>262</v>
      </c>
      <c r="CE19" s="606"/>
      <c r="CF19" s="606"/>
      <c r="CG19" s="606"/>
      <c r="CH19" s="606"/>
      <c r="CI19" s="606"/>
      <c r="CJ19" s="606"/>
      <c r="CK19" s="606"/>
      <c r="CL19" s="606"/>
      <c r="CM19" s="606"/>
      <c r="CN19" s="606"/>
      <c r="CO19" s="606"/>
      <c r="CP19" s="606"/>
      <c r="CQ19" s="607"/>
      <c r="CR19" s="608" t="s">
        <v>121</v>
      </c>
      <c r="CS19" s="609"/>
      <c r="CT19" s="609"/>
      <c r="CU19" s="609"/>
      <c r="CV19" s="609"/>
      <c r="CW19" s="609"/>
      <c r="CX19" s="609"/>
      <c r="CY19" s="610"/>
      <c r="CZ19" s="646" t="s">
        <v>121</v>
      </c>
      <c r="DA19" s="646"/>
      <c r="DB19" s="646"/>
      <c r="DC19" s="646"/>
      <c r="DD19" s="614" t="s">
        <v>121</v>
      </c>
      <c r="DE19" s="609"/>
      <c r="DF19" s="609"/>
      <c r="DG19" s="609"/>
      <c r="DH19" s="609"/>
      <c r="DI19" s="609"/>
      <c r="DJ19" s="609"/>
      <c r="DK19" s="609"/>
      <c r="DL19" s="609"/>
      <c r="DM19" s="609"/>
      <c r="DN19" s="609"/>
      <c r="DO19" s="609"/>
      <c r="DP19" s="610"/>
      <c r="DQ19" s="614" t="s">
        <v>121</v>
      </c>
      <c r="DR19" s="609"/>
      <c r="DS19" s="609"/>
      <c r="DT19" s="609"/>
      <c r="DU19" s="609"/>
      <c r="DV19" s="609"/>
      <c r="DW19" s="609"/>
      <c r="DX19" s="609"/>
      <c r="DY19" s="609"/>
      <c r="DZ19" s="609"/>
      <c r="EA19" s="609"/>
      <c r="EB19" s="609"/>
      <c r="EC19" s="645"/>
    </row>
    <row r="20" spans="2:133" ht="11.25" customHeight="1" x14ac:dyDescent="0.2">
      <c r="B20" s="675" t="s">
        <v>263</v>
      </c>
      <c r="C20" s="676"/>
      <c r="D20" s="676"/>
      <c r="E20" s="676"/>
      <c r="F20" s="676"/>
      <c r="G20" s="676"/>
      <c r="H20" s="676"/>
      <c r="I20" s="676"/>
      <c r="J20" s="676"/>
      <c r="K20" s="676"/>
      <c r="L20" s="676"/>
      <c r="M20" s="676"/>
      <c r="N20" s="676"/>
      <c r="O20" s="676"/>
      <c r="P20" s="676"/>
      <c r="Q20" s="677"/>
      <c r="R20" s="608">
        <v>553</v>
      </c>
      <c r="S20" s="609"/>
      <c r="T20" s="609"/>
      <c r="U20" s="609"/>
      <c r="V20" s="609"/>
      <c r="W20" s="609"/>
      <c r="X20" s="609"/>
      <c r="Y20" s="610"/>
      <c r="Z20" s="646">
        <v>0</v>
      </c>
      <c r="AA20" s="646"/>
      <c r="AB20" s="646"/>
      <c r="AC20" s="646"/>
      <c r="AD20" s="647">
        <v>553</v>
      </c>
      <c r="AE20" s="647"/>
      <c r="AF20" s="647"/>
      <c r="AG20" s="647"/>
      <c r="AH20" s="647"/>
      <c r="AI20" s="647"/>
      <c r="AJ20" s="647"/>
      <c r="AK20" s="647"/>
      <c r="AL20" s="611">
        <v>0</v>
      </c>
      <c r="AM20" s="612"/>
      <c r="AN20" s="612"/>
      <c r="AO20" s="648"/>
      <c r="AP20" s="605" t="s">
        <v>264</v>
      </c>
      <c r="AQ20" s="606"/>
      <c r="AR20" s="606"/>
      <c r="AS20" s="606"/>
      <c r="AT20" s="606"/>
      <c r="AU20" s="606"/>
      <c r="AV20" s="606"/>
      <c r="AW20" s="606"/>
      <c r="AX20" s="606"/>
      <c r="AY20" s="606"/>
      <c r="AZ20" s="606"/>
      <c r="BA20" s="606"/>
      <c r="BB20" s="606"/>
      <c r="BC20" s="606"/>
      <c r="BD20" s="606"/>
      <c r="BE20" s="606"/>
      <c r="BF20" s="607"/>
      <c r="BG20" s="608" t="s">
        <v>121</v>
      </c>
      <c r="BH20" s="609"/>
      <c r="BI20" s="609"/>
      <c r="BJ20" s="609"/>
      <c r="BK20" s="609"/>
      <c r="BL20" s="609"/>
      <c r="BM20" s="609"/>
      <c r="BN20" s="610"/>
      <c r="BO20" s="646" t="s">
        <v>121</v>
      </c>
      <c r="BP20" s="646"/>
      <c r="BQ20" s="646"/>
      <c r="BR20" s="646"/>
      <c r="BS20" s="647" t="s">
        <v>121</v>
      </c>
      <c r="BT20" s="647"/>
      <c r="BU20" s="647"/>
      <c r="BV20" s="647"/>
      <c r="BW20" s="647"/>
      <c r="BX20" s="647"/>
      <c r="BY20" s="647"/>
      <c r="BZ20" s="647"/>
      <c r="CA20" s="647"/>
      <c r="CB20" s="685"/>
      <c r="CD20" s="605" t="s">
        <v>265</v>
      </c>
      <c r="CE20" s="606"/>
      <c r="CF20" s="606"/>
      <c r="CG20" s="606"/>
      <c r="CH20" s="606"/>
      <c r="CI20" s="606"/>
      <c r="CJ20" s="606"/>
      <c r="CK20" s="606"/>
      <c r="CL20" s="606"/>
      <c r="CM20" s="606"/>
      <c r="CN20" s="606"/>
      <c r="CO20" s="606"/>
      <c r="CP20" s="606"/>
      <c r="CQ20" s="607"/>
      <c r="CR20" s="608">
        <v>16798102</v>
      </c>
      <c r="CS20" s="609"/>
      <c r="CT20" s="609"/>
      <c r="CU20" s="609"/>
      <c r="CV20" s="609"/>
      <c r="CW20" s="609"/>
      <c r="CX20" s="609"/>
      <c r="CY20" s="610"/>
      <c r="CZ20" s="646">
        <v>100</v>
      </c>
      <c r="DA20" s="646"/>
      <c r="DB20" s="646"/>
      <c r="DC20" s="646"/>
      <c r="DD20" s="614">
        <v>2166276</v>
      </c>
      <c r="DE20" s="609"/>
      <c r="DF20" s="609"/>
      <c r="DG20" s="609"/>
      <c r="DH20" s="609"/>
      <c r="DI20" s="609"/>
      <c r="DJ20" s="609"/>
      <c r="DK20" s="609"/>
      <c r="DL20" s="609"/>
      <c r="DM20" s="609"/>
      <c r="DN20" s="609"/>
      <c r="DO20" s="609"/>
      <c r="DP20" s="610"/>
      <c r="DQ20" s="614">
        <v>9501105</v>
      </c>
      <c r="DR20" s="609"/>
      <c r="DS20" s="609"/>
      <c r="DT20" s="609"/>
      <c r="DU20" s="609"/>
      <c r="DV20" s="609"/>
      <c r="DW20" s="609"/>
      <c r="DX20" s="609"/>
      <c r="DY20" s="609"/>
      <c r="DZ20" s="609"/>
      <c r="EA20" s="609"/>
      <c r="EB20" s="609"/>
      <c r="EC20" s="645"/>
    </row>
    <row r="21" spans="2:133" ht="11.25" customHeight="1" x14ac:dyDescent="0.2">
      <c r="B21" s="605" t="s">
        <v>266</v>
      </c>
      <c r="C21" s="606"/>
      <c r="D21" s="606"/>
      <c r="E21" s="606"/>
      <c r="F21" s="606"/>
      <c r="G21" s="606"/>
      <c r="H21" s="606"/>
      <c r="I21" s="606"/>
      <c r="J21" s="606"/>
      <c r="K21" s="606"/>
      <c r="L21" s="606"/>
      <c r="M21" s="606"/>
      <c r="N21" s="606"/>
      <c r="O21" s="606"/>
      <c r="P21" s="606"/>
      <c r="Q21" s="607"/>
      <c r="R21" s="608">
        <v>2591837</v>
      </c>
      <c r="S21" s="609"/>
      <c r="T21" s="609"/>
      <c r="U21" s="609"/>
      <c r="V21" s="609"/>
      <c r="W21" s="609"/>
      <c r="X21" s="609"/>
      <c r="Y21" s="610"/>
      <c r="Z21" s="646">
        <v>15.1</v>
      </c>
      <c r="AA21" s="646"/>
      <c r="AB21" s="646"/>
      <c r="AC21" s="646"/>
      <c r="AD21" s="647">
        <v>2389116</v>
      </c>
      <c r="AE21" s="647"/>
      <c r="AF21" s="647"/>
      <c r="AG21" s="647"/>
      <c r="AH21" s="647"/>
      <c r="AI21" s="647"/>
      <c r="AJ21" s="647"/>
      <c r="AK21" s="647"/>
      <c r="AL21" s="611">
        <v>49.2</v>
      </c>
      <c r="AM21" s="612"/>
      <c r="AN21" s="612"/>
      <c r="AO21" s="648"/>
      <c r="AP21" s="605" t="s">
        <v>267</v>
      </c>
      <c r="AQ21" s="686"/>
      <c r="AR21" s="686"/>
      <c r="AS21" s="686"/>
      <c r="AT21" s="686"/>
      <c r="AU21" s="686"/>
      <c r="AV21" s="686"/>
      <c r="AW21" s="686"/>
      <c r="AX21" s="686"/>
      <c r="AY21" s="686"/>
      <c r="AZ21" s="686"/>
      <c r="BA21" s="686"/>
      <c r="BB21" s="686"/>
      <c r="BC21" s="686"/>
      <c r="BD21" s="686"/>
      <c r="BE21" s="686"/>
      <c r="BF21" s="687"/>
      <c r="BG21" s="608" t="s">
        <v>121</v>
      </c>
      <c r="BH21" s="609"/>
      <c r="BI21" s="609"/>
      <c r="BJ21" s="609"/>
      <c r="BK21" s="609"/>
      <c r="BL21" s="609"/>
      <c r="BM21" s="609"/>
      <c r="BN21" s="610"/>
      <c r="BO21" s="646" t="s">
        <v>121</v>
      </c>
      <c r="BP21" s="646"/>
      <c r="BQ21" s="646"/>
      <c r="BR21" s="646"/>
      <c r="BS21" s="647" t="s">
        <v>121</v>
      </c>
      <c r="BT21" s="647"/>
      <c r="BU21" s="647"/>
      <c r="BV21" s="647"/>
      <c r="BW21" s="647"/>
      <c r="BX21" s="647"/>
      <c r="BY21" s="647"/>
      <c r="BZ21" s="647"/>
      <c r="CA21" s="647"/>
      <c r="CB21" s="685"/>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268</v>
      </c>
      <c r="C22" s="606"/>
      <c r="D22" s="606"/>
      <c r="E22" s="606"/>
      <c r="F22" s="606"/>
      <c r="G22" s="606"/>
      <c r="H22" s="606"/>
      <c r="I22" s="606"/>
      <c r="J22" s="606"/>
      <c r="K22" s="606"/>
      <c r="L22" s="606"/>
      <c r="M22" s="606"/>
      <c r="N22" s="606"/>
      <c r="O22" s="606"/>
      <c r="P22" s="606"/>
      <c r="Q22" s="607"/>
      <c r="R22" s="608">
        <v>2389116</v>
      </c>
      <c r="S22" s="609"/>
      <c r="T22" s="609"/>
      <c r="U22" s="609"/>
      <c r="V22" s="609"/>
      <c r="W22" s="609"/>
      <c r="X22" s="609"/>
      <c r="Y22" s="610"/>
      <c r="Z22" s="646">
        <v>13.9</v>
      </c>
      <c r="AA22" s="646"/>
      <c r="AB22" s="646"/>
      <c r="AC22" s="646"/>
      <c r="AD22" s="647">
        <v>2389116</v>
      </c>
      <c r="AE22" s="647"/>
      <c r="AF22" s="647"/>
      <c r="AG22" s="647"/>
      <c r="AH22" s="647"/>
      <c r="AI22" s="647"/>
      <c r="AJ22" s="647"/>
      <c r="AK22" s="647"/>
      <c r="AL22" s="611">
        <v>49.2</v>
      </c>
      <c r="AM22" s="612"/>
      <c r="AN22" s="612"/>
      <c r="AO22" s="648"/>
      <c r="AP22" s="605" t="s">
        <v>269</v>
      </c>
      <c r="AQ22" s="686"/>
      <c r="AR22" s="686"/>
      <c r="AS22" s="686"/>
      <c r="AT22" s="686"/>
      <c r="AU22" s="686"/>
      <c r="AV22" s="686"/>
      <c r="AW22" s="686"/>
      <c r="AX22" s="686"/>
      <c r="AY22" s="686"/>
      <c r="AZ22" s="686"/>
      <c r="BA22" s="686"/>
      <c r="BB22" s="686"/>
      <c r="BC22" s="686"/>
      <c r="BD22" s="686"/>
      <c r="BE22" s="686"/>
      <c r="BF22" s="687"/>
      <c r="BG22" s="608" t="s">
        <v>121</v>
      </c>
      <c r="BH22" s="609"/>
      <c r="BI22" s="609"/>
      <c r="BJ22" s="609"/>
      <c r="BK22" s="609"/>
      <c r="BL22" s="609"/>
      <c r="BM22" s="609"/>
      <c r="BN22" s="610"/>
      <c r="BO22" s="646" t="s">
        <v>121</v>
      </c>
      <c r="BP22" s="646"/>
      <c r="BQ22" s="646"/>
      <c r="BR22" s="646"/>
      <c r="BS22" s="647" t="s">
        <v>121</v>
      </c>
      <c r="BT22" s="647"/>
      <c r="BU22" s="647"/>
      <c r="BV22" s="647"/>
      <c r="BW22" s="647"/>
      <c r="BX22" s="647"/>
      <c r="BY22" s="647"/>
      <c r="BZ22" s="647"/>
      <c r="CA22" s="647"/>
      <c r="CB22" s="685"/>
      <c r="CD22" s="660" t="s">
        <v>270</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271</v>
      </c>
      <c r="C23" s="606"/>
      <c r="D23" s="606"/>
      <c r="E23" s="606"/>
      <c r="F23" s="606"/>
      <c r="G23" s="606"/>
      <c r="H23" s="606"/>
      <c r="I23" s="606"/>
      <c r="J23" s="606"/>
      <c r="K23" s="606"/>
      <c r="L23" s="606"/>
      <c r="M23" s="606"/>
      <c r="N23" s="606"/>
      <c r="O23" s="606"/>
      <c r="P23" s="606"/>
      <c r="Q23" s="607"/>
      <c r="R23" s="608">
        <v>202721</v>
      </c>
      <c r="S23" s="609"/>
      <c r="T23" s="609"/>
      <c r="U23" s="609"/>
      <c r="V23" s="609"/>
      <c r="W23" s="609"/>
      <c r="X23" s="609"/>
      <c r="Y23" s="610"/>
      <c r="Z23" s="646">
        <v>1.2</v>
      </c>
      <c r="AA23" s="646"/>
      <c r="AB23" s="646"/>
      <c r="AC23" s="646"/>
      <c r="AD23" s="647" t="s">
        <v>121</v>
      </c>
      <c r="AE23" s="647"/>
      <c r="AF23" s="647"/>
      <c r="AG23" s="647"/>
      <c r="AH23" s="647"/>
      <c r="AI23" s="647"/>
      <c r="AJ23" s="647"/>
      <c r="AK23" s="647"/>
      <c r="AL23" s="611" t="s">
        <v>121</v>
      </c>
      <c r="AM23" s="612"/>
      <c r="AN23" s="612"/>
      <c r="AO23" s="648"/>
      <c r="AP23" s="605" t="s">
        <v>272</v>
      </c>
      <c r="AQ23" s="686"/>
      <c r="AR23" s="686"/>
      <c r="AS23" s="686"/>
      <c r="AT23" s="686"/>
      <c r="AU23" s="686"/>
      <c r="AV23" s="686"/>
      <c r="AW23" s="686"/>
      <c r="AX23" s="686"/>
      <c r="AY23" s="686"/>
      <c r="AZ23" s="686"/>
      <c r="BA23" s="686"/>
      <c r="BB23" s="686"/>
      <c r="BC23" s="686"/>
      <c r="BD23" s="686"/>
      <c r="BE23" s="686"/>
      <c r="BF23" s="687"/>
      <c r="BG23" s="608" t="s">
        <v>121</v>
      </c>
      <c r="BH23" s="609"/>
      <c r="BI23" s="609"/>
      <c r="BJ23" s="609"/>
      <c r="BK23" s="609"/>
      <c r="BL23" s="609"/>
      <c r="BM23" s="609"/>
      <c r="BN23" s="610"/>
      <c r="BO23" s="646" t="s">
        <v>121</v>
      </c>
      <c r="BP23" s="646"/>
      <c r="BQ23" s="646"/>
      <c r="BR23" s="646"/>
      <c r="BS23" s="647" t="s">
        <v>121</v>
      </c>
      <c r="BT23" s="647"/>
      <c r="BU23" s="647"/>
      <c r="BV23" s="647"/>
      <c r="BW23" s="647"/>
      <c r="BX23" s="647"/>
      <c r="BY23" s="647"/>
      <c r="BZ23" s="647"/>
      <c r="CA23" s="647"/>
      <c r="CB23" s="685"/>
      <c r="CD23" s="660" t="s">
        <v>212</v>
      </c>
      <c r="CE23" s="661"/>
      <c r="CF23" s="661"/>
      <c r="CG23" s="661"/>
      <c r="CH23" s="661"/>
      <c r="CI23" s="661"/>
      <c r="CJ23" s="661"/>
      <c r="CK23" s="661"/>
      <c r="CL23" s="661"/>
      <c r="CM23" s="661"/>
      <c r="CN23" s="661"/>
      <c r="CO23" s="661"/>
      <c r="CP23" s="661"/>
      <c r="CQ23" s="662"/>
      <c r="CR23" s="660" t="s">
        <v>273</v>
      </c>
      <c r="CS23" s="661"/>
      <c r="CT23" s="661"/>
      <c r="CU23" s="661"/>
      <c r="CV23" s="661"/>
      <c r="CW23" s="661"/>
      <c r="CX23" s="661"/>
      <c r="CY23" s="662"/>
      <c r="CZ23" s="660" t="s">
        <v>274</v>
      </c>
      <c r="DA23" s="661"/>
      <c r="DB23" s="661"/>
      <c r="DC23" s="662"/>
      <c r="DD23" s="660" t="s">
        <v>275</v>
      </c>
      <c r="DE23" s="661"/>
      <c r="DF23" s="661"/>
      <c r="DG23" s="661"/>
      <c r="DH23" s="661"/>
      <c r="DI23" s="661"/>
      <c r="DJ23" s="661"/>
      <c r="DK23" s="662"/>
      <c r="DL23" s="698" t="s">
        <v>276</v>
      </c>
      <c r="DM23" s="699"/>
      <c r="DN23" s="699"/>
      <c r="DO23" s="699"/>
      <c r="DP23" s="699"/>
      <c r="DQ23" s="699"/>
      <c r="DR23" s="699"/>
      <c r="DS23" s="699"/>
      <c r="DT23" s="699"/>
      <c r="DU23" s="699"/>
      <c r="DV23" s="700"/>
      <c r="DW23" s="660" t="s">
        <v>277</v>
      </c>
      <c r="DX23" s="661"/>
      <c r="DY23" s="661"/>
      <c r="DZ23" s="661"/>
      <c r="EA23" s="661"/>
      <c r="EB23" s="661"/>
      <c r="EC23" s="662"/>
    </row>
    <row r="24" spans="2:133" ht="11.25" customHeight="1" x14ac:dyDescent="0.2">
      <c r="B24" s="605" t="s">
        <v>278</v>
      </c>
      <c r="C24" s="606"/>
      <c r="D24" s="606"/>
      <c r="E24" s="606"/>
      <c r="F24" s="606"/>
      <c r="G24" s="606"/>
      <c r="H24" s="606"/>
      <c r="I24" s="606"/>
      <c r="J24" s="606"/>
      <c r="K24" s="606"/>
      <c r="L24" s="606"/>
      <c r="M24" s="606"/>
      <c r="N24" s="606"/>
      <c r="O24" s="606"/>
      <c r="P24" s="606"/>
      <c r="Q24" s="607"/>
      <c r="R24" s="608" t="s">
        <v>121</v>
      </c>
      <c r="S24" s="609"/>
      <c r="T24" s="609"/>
      <c r="U24" s="609"/>
      <c r="V24" s="609"/>
      <c r="W24" s="609"/>
      <c r="X24" s="609"/>
      <c r="Y24" s="610"/>
      <c r="Z24" s="646" t="s">
        <v>121</v>
      </c>
      <c r="AA24" s="646"/>
      <c r="AB24" s="646"/>
      <c r="AC24" s="646"/>
      <c r="AD24" s="647" t="s">
        <v>121</v>
      </c>
      <c r="AE24" s="647"/>
      <c r="AF24" s="647"/>
      <c r="AG24" s="647"/>
      <c r="AH24" s="647"/>
      <c r="AI24" s="647"/>
      <c r="AJ24" s="647"/>
      <c r="AK24" s="647"/>
      <c r="AL24" s="611" t="s">
        <v>121</v>
      </c>
      <c r="AM24" s="612"/>
      <c r="AN24" s="612"/>
      <c r="AO24" s="648"/>
      <c r="AP24" s="605" t="s">
        <v>279</v>
      </c>
      <c r="AQ24" s="686"/>
      <c r="AR24" s="686"/>
      <c r="AS24" s="686"/>
      <c r="AT24" s="686"/>
      <c r="AU24" s="686"/>
      <c r="AV24" s="686"/>
      <c r="AW24" s="686"/>
      <c r="AX24" s="686"/>
      <c r="AY24" s="686"/>
      <c r="AZ24" s="686"/>
      <c r="BA24" s="686"/>
      <c r="BB24" s="686"/>
      <c r="BC24" s="686"/>
      <c r="BD24" s="686"/>
      <c r="BE24" s="686"/>
      <c r="BF24" s="687"/>
      <c r="BG24" s="608" t="s">
        <v>121</v>
      </c>
      <c r="BH24" s="609"/>
      <c r="BI24" s="609"/>
      <c r="BJ24" s="609"/>
      <c r="BK24" s="609"/>
      <c r="BL24" s="609"/>
      <c r="BM24" s="609"/>
      <c r="BN24" s="610"/>
      <c r="BO24" s="646" t="s">
        <v>121</v>
      </c>
      <c r="BP24" s="646"/>
      <c r="BQ24" s="646"/>
      <c r="BR24" s="646"/>
      <c r="BS24" s="647" t="s">
        <v>121</v>
      </c>
      <c r="BT24" s="647"/>
      <c r="BU24" s="647"/>
      <c r="BV24" s="647"/>
      <c r="BW24" s="647"/>
      <c r="BX24" s="647"/>
      <c r="BY24" s="647"/>
      <c r="BZ24" s="647"/>
      <c r="CA24" s="647"/>
      <c r="CB24" s="685"/>
      <c r="CD24" s="666" t="s">
        <v>280</v>
      </c>
      <c r="CE24" s="667"/>
      <c r="CF24" s="667"/>
      <c r="CG24" s="667"/>
      <c r="CH24" s="667"/>
      <c r="CI24" s="667"/>
      <c r="CJ24" s="667"/>
      <c r="CK24" s="667"/>
      <c r="CL24" s="667"/>
      <c r="CM24" s="667"/>
      <c r="CN24" s="667"/>
      <c r="CO24" s="667"/>
      <c r="CP24" s="667"/>
      <c r="CQ24" s="668"/>
      <c r="CR24" s="663">
        <v>4055510</v>
      </c>
      <c r="CS24" s="664"/>
      <c r="CT24" s="664"/>
      <c r="CU24" s="664"/>
      <c r="CV24" s="664"/>
      <c r="CW24" s="664"/>
      <c r="CX24" s="664"/>
      <c r="CY24" s="689"/>
      <c r="CZ24" s="690">
        <v>24.1</v>
      </c>
      <c r="DA24" s="672"/>
      <c r="DB24" s="672"/>
      <c r="DC24" s="692"/>
      <c r="DD24" s="688">
        <v>2627014</v>
      </c>
      <c r="DE24" s="664"/>
      <c r="DF24" s="664"/>
      <c r="DG24" s="664"/>
      <c r="DH24" s="664"/>
      <c r="DI24" s="664"/>
      <c r="DJ24" s="664"/>
      <c r="DK24" s="689"/>
      <c r="DL24" s="688">
        <v>2333470</v>
      </c>
      <c r="DM24" s="664"/>
      <c r="DN24" s="664"/>
      <c r="DO24" s="664"/>
      <c r="DP24" s="664"/>
      <c r="DQ24" s="664"/>
      <c r="DR24" s="664"/>
      <c r="DS24" s="664"/>
      <c r="DT24" s="664"/>
      <c r="DU24" s="664"/>
      <c r="DV24" s="689"/>
      <c r="DW24" s="690">
        <v>48</v>
      </c>
      <c r="DX24" s="672"/>
      <c r="DY24" s="672"/>
      <c r="DZ24" s="672"/>
      <c r="EA24" s="672"/>
      <c r="EB24" s="672"/>
      <c r="EC24" s="691"/>
    </row>
    <row r="25" spans="2:133" ht="11.25" customHeight="1" x14ac:dyDescent="0.2">
      <c r="B25" s="605" t="s">
        <v>281</v>
      </c>
      <c r="C25" s="606"/>
      <c r="D25" s="606"/>
      <c r="E25" s="606"/>
      <c r="F25" s="606"/>
      <c r="G25" s="606"/>
      <c r="H25" s="606"/>
      <c r="I25" s="606"/>
      <c r="J25" s="606"/>
      <c r="K25" s="606"/>
      <c r="L25" s="606"/>
      <c r="M25" s="606"/>
      <c r="N25" s="606"/>
      <c r="O25" s="606"/>
      <c r="P25" s="606"/>
      <c r="Q25" s="607"/>
      <c r="R25" s="608">
        <v>5048445</v>
      </c>
      <c r="S25" s="609"/>
      <c r="T25" s="609"/>
      <c r="U25" s="609"/>
      <c r="V25" s="609"/>
      <c r="W25" s="609"/>
      <c r="X25" s="609"/>
      <c r="Y25" s="610"/>
      <c r="Z25" s="646">
        <v>29.3</v>
      </c>
      <c r="AA25" s="646"/>
      <c r="AB25" s="646"/>
      <c r="AC25" s="646"/>
      <c r="AD25" s="647">
        <v>4845724</v>
      </c>
      <c r="AE25" s="647"/>
      <c r="AF25" s="647"/>
      <c r="AG25" s="647"/>
      <c r="AH25" s="647"/>
      <c r="AI25" s="647"/>
      <c r="AJ25" s="647"/>
      <c r="AK25" s="647"/>
      <c r="AL25" s="611">
        <v>99.7</v>
      </c>
      <c r="AM25" s="612"/>
      <c r="AN25" s="612"/>
      <c r="AO25" s="648"/>
      <c r="AP25" s="605" t="s">
        <v>282</v>
      </c>
      <c r="AQ25" s="686"/>
      <c r="AR25" s="686"/>
      <c r="AS25" s="686"/>
      <c r="AT25" s="686"/>
      <c r="AU25" s="686"/>
      <c r="AV25" s="686"/>
      <c r="AW25" s="686"/>
      <c r="AX25" s="686"/>
      <c r="AY25" s="686"/>
      <c r="AZ25" s="686"/>
      <c r="BA25" s="686"/>
      <c r="BB25" s="686"/>
      <c r="BC25" s="686"/>
      <c r="BD25" s="686"/>
      <c r="BE25" s="686"/>
      <c r="BF25" s="687"/>
      <c r="BG25" s="608" t="s">
        <v>121</v>
      </c>
      <c r="BH25" s="609"/>
      <c r="BI25" s="609"/>
      <c r="BJ25" s="609"/>
      <c r="BK25" s="609"/>
      <c r="BL25" s="609"/>
      <c r="BM25" s="609"/>
      <c r="BN25" s="610"/>
      <c r="BO25" s="646" t="s">
        <v>121</v>
      </c>
      <c r="BP25" s="646"/>
      <c r="BQ25" s="646"/>
      <c r="BR25" s="646"/>
      <c r="BS25" s="647" t="s">
        <v>121</v>
      </c>
      <c r="BT25" s="647"/>
      <c r="BU25" s="647"/>
      <c r="BV25" s="647"/>
      <c r="BW25" s="647"/>
      <c r="BX25" s="647"/>
      <c r="BY25" s="647"/>
      <c r="BZ25" s="647"/>
      <c r="CA25" s="647"/>
      <c r="CB25" s="685"/>
      <c r="CD25" s="605" t="s">
        <v>283</v>
      </c>
      <c r="CE25" s="606"/>
      <c r="CF25" s="606"/>
      <c r="CG25" s="606"/>
      <c r="CH25" s="606"/>
      <c r="CI25" s="606"/>
      <c r="CJ25" s="606"/>
      <c r="CK25" s="606"/>
      <c r="CL25" s="606"/>
      <c r="CM25" s="606"/>
      <c r="CN25" s="606"/>
      <c r="CO25" s="606"/>
      <c r="CP25" s="606"/>
      <c r="CQ25" s="607"/>
      <c r="CR25" s="608">
        <v>1417245</v>
      </c>
      <c r="CS25" s="621"/>
      <c r="CT25" s="621"/>
      <c r="CU25" s="621"/>
      <c r="CV25" s="621"/>
      <c r="CW25" s="621"/>
      <c r="CX25" s="621"/>
      <c r="CY25" s="622"/>
      <c r="CZ25" s="611">
        <v>8.4</v>
      </c>
      <c r="DA25" s="623"/>
      <c r="DB25" s="623"/>
      <c r="DC25" s="624"/>
      <c r="DD25" s="614">
        <v>1264667</v>
      </c>
      <c r="DE25" s="621"/>
      <c r="DF25" s="621"/>
      <c r="DG25" s="621"/>
      <c r="DH25" s="621"/>
      <c r="DI25" s="621"/>
      <c r="DJ25" s="621"/>
      <c r="DK25" s="622"/>
      <c r="DL25" s="614">
        <v>1247813</v>
      </c>
      <c r="DM25" s="621"/>
      <c r="DN25" s="621"/>
      <c r="DO25" s="621"/>
      <c r="DP25" s="621"/>
      <c r="DQ25" s="621"/>
      <c r="DR25" s="621"/>
      <c r="DS25" s="621"/>
      <c r="DT25" s="621"/>
      <c r="DU25" s="621"/>
      <c r="DV25" s="622"/>
      <c r="DW25" s="611">
        <v>25.7</v>
      </c>
      <c r="DX25" s="623"/>
      <c r="DY25" s="623"/>
      <c r="DZ25" s="623"/>
      <c r="EA25" s="623"/>
      <c r="EB25" s="623"/>
      <c r="EC25" s="635"/>
    </row>
    <row r="26" spans="2:133" ht="11.25" customHeight="1" x14ac:dyDescent="0.2">
      <c r="B26" s="605" t="s">
        <v>284</v>
      </c>
      <c r="C26" s="606"/>
      <c r="D26" s="606"/>
      <c r="E26" s="606"/>
      <c r="F26" s="606"/>
      <c r="G26" s="606"/>
      <c r="H26" s="606"/>
      <c r="I26" s="606"/>
      <c r="J26" s="606"/>
      <c r="K26" s="606"/>
      <c r="L26" s="606"/>
      <c r="M26" s="606"/>
      <c r="N26" s="606"/>
      <c r="O26" s="606"/>
      <c r="P26" s="606"/>
      <c r="Q26" s="607"/>
      <c r="R26" s="608">
        <v>1738</v>
      </c>
      <c r="S26" s="609"/>
      <c r="T26" s="609"/>
      <c r="U26" s="609"/>
      <c r="V26" s="609"/>
      <c r="W26" s="609"/>
      <c r="X26" s="609"/>
      <c r="Y26" s="610"/>
      <c r="Z26" s="646">
        <v>0</v>
      </c>
      <c r="AA26" s="646"/>
      <c r="AB26" s="646"/>
      <c r="AC26" s="646"/>
      <c r="AD26" s="647">
        <v>1738</v>
      </c>
      <c r="AE26" s="647"/>
      <c r="AF26" s="647"/>
      <c r="AG26" s="647"/>
      <c r="AH26" s="647"/>
      <c r="AI26" s="647"/>
      <c r="AJ26" s="647"/>
      <c r="AK26" s="647"/>
      <c r="AL26" s="611">
        <v>0</v>
      </c>
      <c r="AM26" s="612"/>
      <c r="AN26" s="612"/>
      <c r="AO26" s="648"/>
      <c r="AP26" s="605" t="s">
        <v>285</v>
      </c>
      <c r="AQ26" s="686"/>
      <c r="AR26" s="686"/>
      <c r="AS26" s="686"/>
      <c r="AT26" s="686"/>
      <c r="AU26" s="686"/>
      <c r="AV26" s="686"/>
      <c r="AW26" s="686"/>
      <c r="AX26" s="686"/>
      <c r="AY26" s="686"/>
      <c r="AZ26" s="686"/>
      <c r="BA26" s="686"/>
      <c r="BB26" s="686"/>
      <c r="BC26" s="686"/>
      <c r="BD26" s="686"/>
      <c r="BE26" s="686"/>
      <c r="BF26" s="687"/>
      <c r="BG26" s="608" t="s">
        <v>121</v>
      </c>
      <c r="BH26" s="609"/>
      <c r="BI26" s="609"/>
      <c r="BJ26" s="609"/>
      <c r="BK26" s="609"/>
      <c r="BL26" s="609"/>
      <c r="BM26" s="609"/>
      <c r="BN26" s="610"/>
      <c r="BO26" s="646" t="s">
        <v>121</v>
      </c>
      <c r="BP26" s="646"/>
      <c r="BQ26" s="646"/>
      <c r="BR26" s="646"/>
      <c r="BS26" s="647" t="s">
        <v>121</v>
      </c>
      <c r="BT26" s="647"/>
      <c r="BU26" s="647"/>
      <c r="BV26" s="647"/>
      <c r="BW26" s="647"/>
      <c r="BX26" s="647"/>
      <c r="BY26" s="647"/>
      <c r="BZ26" s="647"/>
      <c r="CA26" s="647"/>
      <c r="CB26" s="685"/>
      <c r="CD26" s="605" t="s">
        <v>286</v>
      </c>
      <c r="CE26" s="606"/>
      <c r="CF26" s="606"/>
      <c r="CG26" s="606"/>
      <c r="CH26" s="606"/>
      <c r="CI26" s="606"/>
      <c r="CJ26" s="606"/>
      <c r="CK26" s="606"/>
      <c r="CL26" s="606"/>
      <c r="CM26" s="606"/>
      <c r="CN26" s="606"/>
      <c r="CO26" s="606"/>
      <c r="CP26" s="606"/>
      <c r="CQ26" s="607"/>
      <c r="CR26" s="608">
        <v>783198</v>
      </c>
      <c r="CS26" s="609"/>
      <c r="CT26" s="609"/>
      <c r="CU26" s="609"/>
      <c r="CV26" s="609"/>
      <c r="CW26" s="609"/>
      <c r="CX26" s="609"/>
      <c r="CY26" s="610"/>
      <c r="CZ26" s="611">
        <v>4.7</v>
      </c>
      <c r="DA26" s="623"/>
      <c r="DB26" s="623"/>
      <c r="DC26" s="624"/>
      <c r="DD26" s="614">
        <v>719716</v>
      </c>
      <c r="DE26" s="609"/>
      <c r="DF26" s="609"/>
      <c r="DG26" s="609"/>
      <c r="DH26" s="609"/>
      <c r="DI26" s="609"/>
      <c r="DJ26" s="609"/>
      <c r="DK26" s="610"/>
      <c r="DL26" s="614" t="s">
        <v>121</v>
      </c>
      <c r="DM26" s="609"/>
      <c r="DN26" s="609"/>
      <c r="DO26" s="609"/>
      <c r="DP26" s="609"/>
      <c r="DQ26" s="609"/>
      <c r="DR26" s="609"/>
      <c r="DS26" s="609"/>
      <c r="DT26" s="609"/>
      <c r="DU26" s="609"/>
      <c r="DV26" s="610"/>
      <c r="DW26" s="611" t="s">
        <v>121</v>
      </c>
      <c r="DX26" s="623"/>
      <c r="DY26" s="623"/>
      <c r="DZ26" s="623"/>
      <c r="EA26" s="623"/>
      <c r="EB26" s="623"/>
      <c r="EC26" s="635"/>
    </row>
    <row r="27" spans="2:133" ht="11.25" customHeight="1" x14ac:dyDescent="0.2">
      <c r="B27" s="605" t="s">
        <v>287</v>
      </c>
      <c r="C27" s="606"/>
      <c r="D27" s="606"/>
      <c r="E27" s="606"/>
      <c r="F27" s="606"/>
      <c r="G27" s="606"/>
      <c r="H27" s="606"/>
      <c r="I27" s="606"/>
      <c r="J27" s="606"/>
      <c r="K27" s="606"/>
      <c r="L27" s="606"/>
      <c r="M27" s="606"/>
      <c r="N27" s="606"/>
      <c r="O27" s="606"/>
      <c r="P27" s="606"/>
      <c r="Q27" s="607"/>
      <c r="R27" s="608">
        <v>58420</v>
      </c>
      <c r="S27" s="609"/>
      <c r="T27" s="609"/>
      <c r="U27" s="609"/>
      <c r="V27" s="609"/>
      <c r="W27" s="609"/>
      <c r="X27" s="609"/>
      <c r="Y27" s="610"/>
      <c r="Z27" s="646">
        <v>0.3</v>
      </c>
      <c r="AA27" s="646"/>
      <c r="AB27" s="646"/>
      <c r="AC27" s="646"/>
      <c r="AD27" s="647">
        <v>94</v>
      </c>
      <c r="AE27" s="647"/>
      <c r="AF27" s="647"/>
      <c r="AG27" s="647"/>
      <c r="AH27" s="647"/>
      <c r="AI27" s="647"/>
      <c r="AJ27" s="647"/>
      <c r="AK27" s="647"/>
      <c r="AL27" s="611">
        <v>0</v>
      </c>
      <c r="AM27" s="612"/>
      <c r="AN27" s="612"/>
      <c r="AO27" s="648"/>
      <c r="AP27" s="605" t="s">
        <v>288</v>
      </c>
      <c r="AQ27" s="606"/>
      <c r="AR27" s="606"/>
      <c r="AS27" s="606"/>
      <c r="AT27" s="606"/>
      <c r="AU27" s="606"/>
      <c r="AV27" s="606"/>
      <c r="AW27" s="606"/>
      <c r="AX27" s="606"/>
      <c r="AY27" s="606"/>
      <c r="AZ27" s="606"/>
      <c r="BA27" s="606"/>
      <c r="BB27" s="606"/>
      <c r="BC27" s="606"/>
      <c r="BD27" s="606"/>
      <c r="BE27" s="606"/>
      <c r="BF27" s="607"/>
      <c r="BG27" s="608">
        <v>1894292</v>
      </c>
      <c r="BH27" s="609"/>
      <c r="BI27" s="609"/>
      <c r="BJ27" s="609"/>
      <c r="BK27" s="609"/>
      <c r="BL27" s="609"/>
      <c r="BM27" s="609"/>
      <c r="BN27" s="610"/>
      <c r="BO27" s="646">
        <v>100</v>
      </c>
      <c r="BP27" s="646"/>
      <c r="BQ27" s="646"/>
      <c r="BR27" s="646"/>
      <c r="BS27" s="647">
        <v>22741</v>
      </c>
      <c r="BT27" s="647"/>
      <c r="BU27" s="647"/>
      <c r="BV27" s="647"/>
      <c r="BW27" s="647"/>
      <c r="BX27" s="647"/>
      <c r="BY27" s="647"/>
      <c r="BZ27" s="647"/>
      <c r="CA27" s="647"/>
      <c r="CB27" s="685"/>
      <c r="CD27" s="605" t="s">
        <v>289</v>
      </c>
      <c r="CE27" s="606"/>
      <c r="CF27" s="606"/>
      <c r="CG27" s="606"/>
      <c r="CH27" s="606"/>
      <c r="CI27" s="606"/>
      <c r="CJ27" s="606"/>
      <c r="CK27" s="606"/>
      <c r="CL27" s="606"/>
      <c r="CM27" s="606"/>
      <c r="CN27" s="606"/>
      <c r="CO27" s="606"/>
      <c r="CP27" s="606"/>
      <c r="CQ27" s="607"/>
      <c r="CR27" s="608">
        <v>1946975</v>
      </c>
      <c r="CS27" s="621"/>
      <c r="CT27" s="621"/>
      <c r="CU27" s="621"/>
      <c r="CV27" s="621"/>
      <c r="CW27" s="621"/>
      <c r="CX27" s="621"/>
      <c r="CY27" s="622"/>
      <c r="CZ27" s="611">
        <v>11.6</v>
      </c>
      <c r="DA27" s="623"/>
      <c r="DB27" s="623"/>
      <c r="DC27" s="624"/>
      <c r="DD27" s="614">
        <v>680322</v>
      </c>
      <c r="DE27" s="621"/>
      <c r="DF27" s="621"/>
      <c r="DG27" s="621"/>
      <c r="DH27" s="621"/>
      <c r="DI27" s="621"/>
      <c r="DJ27" s="621"/>
      <c r="DK27" s="622"/>
      <c r="DL27" s="614">
        <v>403632</v>
      </c>
      <c r="DM27" s="621"/>
      <c r="DN27" s="621"/>
      <c r="DO27" s="621"/>
      <c r="DP27" s="621"/>
      <c r="DQ27" s="621"/>
      <c r="DR27" s="621"/>
      <c r="DS27" s="621"/>
      <c r="DT27" s="621"/>
      <c r="DU27" s="621"/>
      <c r="DV27" s="622"/>
      <c r="DW27" s="611">
        <v>8.3000000000000007</v>
      </c>
      <c r="DX27" s="623"/>
      <c r="DY27" s="623"/>
      <c r="DZ27" s="623"/>
      <c r="EA27" s="623"/>
      <c r="EB27" s="623"/>
      <c r="EC27" s="635"/>
    </row>
    <row r="28" spans="2:133" ht="11.25" customHeight="1" x14ac:dyDescent="0.2">
      <c r="B28" s="605" t="s">
        <v>290</v>
      </c>
      <c r="C28" s="606"/>
      <c r="D28" s="606"/>
      <c r="E28" s="606"/>
      <c r="F28" s="606"/>
      <c r="G28" s="606"/>
      <c r="H28" s="606"/>
      <c r="I28" s="606"/>
      <c r="J28" s="606"/>
      <c r="K28" s="606"/>
      <c r="L28" s="606"/>
      <c r="M28" s="606"/>
      <c r="N28" s="606"/>
      <c r="O28" s="606"/>
      <c r="P28" s="606"/>
      <c r="Q28" s="607"/>
      <c r="R28" s="608">
        <v>90105</v>
      </c>
      <c r="S28" s="609"/>
      <c r="T28" s="609"/>
      <c r="U28" s="609"/>
      <c r="V28" s="609"/>
      <c r="W28" s="609"/>
      <c r="X28" s="609"/>
      <c r="Y28" s="610"/>
      <c r="Z28" s="646">
        <v>0.5</v>
      </c>
      <c r="AA28" s="646"/>
      <c r="AB28" s="646"/>
      <c r="AC28" s="646"/>
      <c r="AD28" s="647">
        <v>411</v>
      </c>
      <c r="AE28" s="647"/>
      <c r="AF28" s="647"/>
      <c r="AG28" s="647"/>
      <c r="AH28" s="647"/>
      <c r="AI28" s="647"/>
      <c r="AJ28" s="647"/>
      <c r="AK28" s="647"/>
      <c r="AL28" s="611">
        <v>0</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291</v>
      </c>
      <c r="CE28" s="606"/>
      <c r="CF28" s="606"/>
      <c r="CG28" s="606"/>
      <c r="CH28" s="606"/>
      <c r="CI28" s="606"/>
      <c r="CJ28" s="606"/>
      <c r="CK28" s="606"/>
      <c r="CL28" s="606"/>
      <c r="CM28" s="606"/>
      <c r="CN28" s="606"/>
      <c r="CO28" s="606"/>
      <c r="CP28" s="606"/>
      <c r="CQ28" s="607"/>
      <c r="CR28" s="608">
        <v>691290</v>
      </c>
      <c r="CS28" s="609"/>
      <c r="CT28" s="609"/>
      <c r="CU28" s="609"/>
      <c r="CV28" s="609"/>
      <c r="CW28" s="609"/>
      <c r="CX28" s="609"/>
      <c r="CY28" s="610"/>
      <c r="CZ28" s="611">
        <v>4.0999999999999996</v>
      </c>
      <c r="DA28" s="623"/>
      <c r="DB28" s="623"/>
      <c r="DC28" s="624"/>
      <c r="DD28" s="614">
        <v>682025</v>
      </c>
      <c r="DE28" s="609"/>
      <c r="DF28" s="609"/>
      <c r="DG28" s="609"/>
      <c r="DH28" s="609"/>
      <c r="DI28" s="609"/>
      <c r="DJ28" s="609"/>
      <c r="DK28" s="610"/>
      <c r="DL28" s="614">
        <v>682025</v>
      </c>
      <c r="DM28" s="609"/>
      <c r="DN28" s="609"/>
      <c r="DO28" s="609"/>
      <c r="DP28" s="609"/>
      <c r="DQ28" s="609"/>
      <c r="DR28" s="609"/>
      <c r="DS28" s="609"/>
      <c r="DT28" s="609"/>
      <c r="DU28" s="609"/>
      <c r="DV28" s="610"/>
      <c r="DW28" s="611">
        <v>14</v>
      </c>
      <c r="DX28" s="623"/>
      <c r="DY28" s="623"/>
      <c r="DZ28" s="623"/>
      <c r="EA28" s="623"/>
      <c r="EB28" s="623"/>
      <c r="EC28" s="635"/>
    </row>
    <row r="29" spans="2:133" ht="11.25" customHeight="1" x14ac:dyDescent="0.2">
      <c r="B29" s="605" t="s">
        <v>292</v>
      </c>
      <c r="C29" s="606"/>
      <c r="D29" s="606"/>
      <c r="E29" s="606"/>
      <c r="F29" s="606"/>
      <c r="G29" s="606"/>
      <c r="H29" s="606"/>
      <c r="I29" s="606"/>
      <c r="J29" s="606"/>
      <c r="K29" s="606"/>
      <c r="L29" s="606"/>
      <c r="M29" s="606"/>
      <c r="N29" s="606"/>
      <c r="O29" s="606"/>
      <c r="P29" s="606"/>
      <c r="Q29" s="607"/>
      <c r="R29" s="608">
        <v>30295</v>
      </c>
      <c r="S29" s="609"/>
      <c r="T29" s="609"/>
      <c r="U29" s="609"/>
      <c r="V29" s="609"/>
      <c r="W29" s="609"/>
      <c r="X29" s="609"/>
      <c r="Y29" s="610"/>
      <c r="Z29" s="646">
        <v>0.2</v>
      </c>
      <c r="AA29" s="646"/>
      <c r="AB29" s="646"/>
      <c r="AC29" s="646"/>
      <c r="AD29" s="647" t="s">
        <v>121</v>
      </c>
      <c r="AE29" s="647"/>
      <c r="AF29" s="647"/>
      <c r="AG29" s="647"/>
      <c r="AH29" s="647"/>
      <c r="AI29" s="647"/>
      <c r="AJ29" s="647"/>
      <c r="AK29" s="647"/>
      <c r="AL29" s="611" t="s">
        <v>121</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5"/>
      <c r="CD29" s="627" t="s">
        <v>293</v>
      </c>
      <c r="CE29" s="628"/>
      <c r="CF29" s="605" t="s">
        <v>66</v>
      </c>
      <c r="CG29" s="606"/>
      <c r="CH29" s="606"/>
      <c r="CI29" s="606"/>
      <c r="CJ29" s="606"/>
      <c r="CK29" s="606"/>
      <c r="CL29" s="606"/>
      <c r="CM29" s="606"/>
      <c r="CN29" s="606"/>
      <c r="CO29" s="606"/>
      <c r="CP29" s="606"/>
      <c r="CQ29" s="607"/>
      <c r="CR29" s="608">
        <v>691290</v>
      </c>
      <c r="CS29" s="621"/>
      <c r="CT29" s="621"/>
      <c r="CU29" s="621"/>
      <c r="CV29" s="621"/>
      <c r="CW29" s="621"/>
      <c r="CX29" s="621"/>
      <c r="CY29" s="622"/>
      <c r="CZ29" s="611">
        <v>4.0999999999999996</v>
      </c>
      <c r="DA29" s="623"/>
      <c r="DB29" s="623"/>
      <c r="DC29" s="624"/>
      <c r="DD29" s="614">
        <v>682025</v>
      </c>
      <c r="DE29" s="621"/>
      <c r="DF29" s="621"/>
      <c r="DG29" s="621"/>
      <c r="DH29" s="621"/>
      <c r="DI29" s="621"/>
      <c r="DJ29" s="621"/>
      <c r="DK29" s="622"/>
      <c r="DL29" s="614">
        <v>682025</v>
      </c>
      <c r="DM29" s="621"/>
      <c r="DN29" s="621"/>
      <c r="DO29" s="621"/>
      <c r="DP29" s="621"/>
      <c r="DQ29" s="621"/>
      <c r="DR29" s="621"/>
      <c r="DS29" s="621"/>
      <c r="DT29" s="621"/>
      <c r="DU29" s="621"/>
      <c r="DV29" s="622"/>
      <c r="DW29" s="611">
        <v>14</v>
      </c>
      <c r="DX29" s="623"/>
      <c r="DY29" s="623"/>
      <c r="DZ29" s="623"/>
      <c r="EA29" s="623"/>
      <c r="EB29" s="623"/>
      <c r="EC29" s="635"/>
    </row>
    <row r="30" spans="2:133" ht="11.25" customHeight="1" x14ac:dyDescent="0.2">
      <c r="B30" s="605" t="s">
        <v>294</v>
      </c>
      <c r="C30" s="606"/>
      <c r="D30" s="606"/>
      <c r="E30" s="606"/>
      <c r="F30" s="606"/>
      <c r="G30" s="606"/>
      <c r="H30" s="606"/>
      <c r="I30" s="606"/>
      <c r="J30" s="606"/>
      <c r="K30" s="606"/>
      <c r="L30" s="606"/>
      <c r="M30" s="606"/>
      <c r="N30" s="606"/>
      <c r="O30" s="606"/>
      <c r="P30" s="606"/>
      <c r="Q30" s="607"/>
      <c r="R30" s="608">
        <v>1406229</v>
      </c>
      <c r="S30" s="609"/>
      <c r="T30" s="609"/>
      <c r="U30" s="609"/>
      <c r="V30" s="609"/>
      <c r="W30" s="609"/>
      <c r="X30" s="609"/>
      <c r="Y30" s="610"/>
      <c r="Z30" s="646">
        <v>8.1999999999999993</v>
      </c>
      <c r="AA30" s="646"/>
      <c r="AB30" s="646"/>
      <c r="AC30" s="646"/>
      <c r="AD30" s="647" t="s">
        <v>121</v>
      </c>
      <c r="AE30" s="647"/>
      <c r="AF30" s="647"/>
      <c r="AG30" s="647"/>
      <c r="AH30" s="647"/>
      <c r="AI30" s="647"/>
      <c r="AJ30" s="647"/>
      <c r="AK30" s="647"/>
      <c r="AL30" s="611" t="s">
        <v>121</v>
      </c>
      <c r="AM30" s="612"/>
      <c r="AN30" s="612"/>
      <c r="AO30" s="648"/>
      <c r="AP30" s="660" t="s">
        <v>212</v>
      </c>
      <c r="AQ30" s="661"/>
      <c r="AR30" s="661"/>
      <c r="AS30" s="661"/>
      <c r="AT30" s="661"/>
      <c r="AU30" s="661"/>
      <c r="AV30" s="661"/>
      <c r="AW30" s="661"/>
      <c r="AX30" s="661"/>
      <c r="AY30" s="661"/>
      <c r="AZ30" s="661"/>
      <c r="BA30" s="661"/>
      <c r="BB30" s="661"/>
      <c r="BC30" s="661"/>
      <c r="BD30" s="661"/>
      <c r="BE30" s="661"/>
      <c r="BF30" s="662"/>
      <c r="BG30" s="660" t="s">
        <v>295</v>
      </c>
      <c r="BH30" s="683"/>
      <c r="BI30" s="683"/>
      <c r="BJ30" s="683"/>
      <c r="BK30" s="683"/>
      <c r="BL30" s="683"/>
      <c r="BM30" s="683"/>
      <c r="BN30" s="683"/>
      <c r="BO30" s="683"/>
      <c r="BP30" s="683"/>
      <c r="BQ30" s="684"/>
      <c r="BR30" s="660" t="s">
        <v>296</v>
      </c>
      <c r="BS30" s="683"/>
      <c r="BT30" s="683"/>
      <c r="BU30" s="683"/>
      <c r="BV30" s="683"/>
      <c r="BW30" s="683"/>
      <c r="BX30" s="683"/>
      <c r="BY30" s="683"/>
      <c r="BZ30" s="683"/>
      <c r="CA30" s="683"/>
      <c r="CB30" s="684"/>
      <c r="CD30" s="629"/>
      <c r="CE30" s="630"/>
      <c r="CF30" s="605" t="s">
        <v>297</v>
      </c>
      <c r="CG30" s="606"/>
      <c r="CH30" s="606"/>
      <c r="CI30" s="606"/>
      <c r="CJ30" s="606"/>
      <c r="CK30" s="606"/>
      <c r="CL30" s="606"/>
      <c r="CM30" s="606"/>
      <c r="CN30" s="606"/>
      <c r="CO30" s="606"/>
      <c r="CP30" s="606"/>
      <c r="CQ30" s="607"/>
      <c r="CR30" s="608">
        <v>676254</v>
      </c>
      <c r="CS30" s="609"/>
      <c r="CT30" s="609"/>
      <c r="CU30" s="609"/>
      <c r="CV30" s="609"/>
      <c r="CW30" s="609"/>
      <c r="CX30" s="609"/>
      <c r="CY30" s="610"/>
      <c r="CZ30" s="611">
        <v>4</v>
      </c>
      <c r="DA30" s="623"/>
      <c r="DB30" s="623"/>
      <c r="DC30" s="624"/>
      <c r="DD30" s="614">
        <v>667896</v>
      </c>
      <c r="DE30" s="609"/>
      <c r="DF30" s="609"/>
      <c r="DG30" s="609"/>
      <c r="DH30" s="609"/>
      <c r="DI30" s="609"/>
      <c r="DJ30" s="609"/>
      <c r="DK30" s="610"/>
      <c r="DL30" s="614">
        <v>667896</v>
      </c>
      <c r="DM30" s="609"/>
      <c r="DN30" s="609"/>
      <c r="DO30" s="609"/>
      <c r="DP30" s="609"/>
      <c r="DQ30" s="609"/>
      <c r="DR30" s="609"/>
      <c r="DS30" s="609"/>
      <c r="DT30" s="609"/>
      <c r="DU30" s="609"/>
      <c r="DV30" s="610"/>
      <c r="DW30" s="611">
        <v>13.7</v>
      </c>
      <c r="DX30" s="623"/>
      <c r="DY30" s="623"/>
      <c r="DZ30" s="623"/>
      <c r="EA30" s="623"/>
      <c r="EB30" s="623"/>
      <c r="EC30" s="635"/>
    </row>
    <row r="31" spans="2:133" ht="11.25" customHeight="1" x14ac:dyDescent="0.2">
      <c r="B31" s="675" t="s">
        <v>298</v>
      </c>
      <c r="C31" s="676"/>
      <c r="D31" s="676"/>
      <c r="E31" s="676"/>
      <c r="F31" s="676"/>
      <c r="G31" s="676"/>
      <c r="H31" s="676"/>
      <c r="I31" s="676"/>
      <c r="J31" s="676"/>
      <c r="K31" s="676"/>
      <c r="L31" s="676"/>
      <c r="M31" s="676"/>
      <c r="N31" s="676"/>
      <c r="O31" s="676"/>
      <c r="P31" s="676"/>
      <c r="Q31" s="677"/>
      <c r="R31" s="608" t="s">
        <v>121</v>
      </c>
      <c r="S31" s="609"/>
      <c r="T31" s="609"/>
      <c r="U31" s="609"/>
      <c r="V31" s="609"/>
      <c r="W31" s="609"/>
      <c r="X31" s="609"/>
      <c r="Y31" s="610"/>
      <c r="Z31" s="646" t="s">
        <v>121</v>
      </c>
      <c r="AA31" s="646"/>
      <c r="AB31" s="646"/>
      <c r="AC31" s="646"/>
      <c r="AD31" s="647" t="s">
        <v>121</v>
      </c>
      <c r="AE31" s="647"/>
      <c r="AF31" s="647"/>
      <c r="AG31" s="647"/>
      <c r="AH31" s="647"/>
      <c r="AI31" s="647"/>
      <c r="AJ31" s="647"/>
      <c r="AK31" s="647"/>
      <c r="AL31" s="611" t="s">
        <v>121</v>
      </c>
      <c r="AM31" s="612"/>
      <c r="AN31" s="612"/>
      <c r="AO31" s="648"/>
      <c r="AP31" s="678" t="s">
        <v>299</v>
      </c>
      <c r="AQ31" s="679"/>
      <c r="AR31" s="679"/>
      <c r="AS31" s="679"/>
      <c r="AT31" s="680" t="s">
        <v>300</v>
      </c>
      <c r="AU31" s="212"/>
      <c r="AV31" s="212"/>
      <c r="AW31" s="212"/>
      <c r="AX31" s="666" t="s">
        <v>178</v>
      </c>
      <c r="AY31" s="667"/>
      <c r="AZ31" s="667"/>
      <c r="BA31" s="667"/>
      <c r="BB31" s="667"/>
      <c r="BC31" s="667"/>
      <c r="BD31" s="667"/>
      <c r="BE31" s="667"/>
      <c r="BF31" s="668"/>
      <c r="BG31" s="670">
        <v>99.7</v>
      </c>
      <c r="BH31" s="671"/>
      <c r="BI31" s="671"/>
      <c r="BJ31" s="671"/>
      <c r="BK31" s="671"/>
      <c r="BL31" s="671"/>
      <c r="BM31" s="672">
        <v>97.9</v>
      </c>
      <c r="BN31" s="671"/>
      <c r="BO31" s="671"/>
      <c r="BP31" s="671"/>
      <c r="BQ31" s="673"/>
      <c r="BR31" s="670">
        <v>99</v>
      </c>
      <c r="BS31" s="671"/>
      <c r="BT31" s="671"/>
      <c r="BU31" s="671"/>
      <c r="BV31" s="671"/>
      <c r="BW31" s="671"/>
      <c r="BX31" s="672">
        <v>96.8</v>
      </c>
      <c r="BY31" s="671"/>
      <c r="BZ31" s="671"/>
      <c r="CA31" s="671"/>
      <c r="CB31" s="673"/>
      <c r="CD31" s="629"/>
      <c r="CE31" s="630"/>
      <c r="CF31" s="605" t="s">
        <v>301</v>
      </c>
      <c r="CG31" s="606"/>
      <c r="CH31" s="606"/>
      <c r="CI31" s="606"/>
      <c r="CJ31" s="606"/>
      <c r="CK31" s="606"/>
      <c r="CL31" s="606"/>
      <c r="CM31" s="606"/>
      <c r="CN31" s="606"/>
      <c r="CO31" s="606"/>
      <c r="CP31" s="606"/>
      <c r="CQ31" s="607"/>
      <c r="CR31" s="608">
        <v>15036</v>
      </c>
      <c r="CS31" s="621"/>
      <c r="CT31" s="621"/>
      <c r="CU31" s="621"/>
      <c r="CV31" s="621"/>
      <c r="CW31" s="621"/>
      <c r="CX31" s="621"/>
      <c r="CY31" s="622"/>
      <c r="CZ31" s="611">
        <v>0.1</v>
      </c>
      <c r="DA31" s="623"/>
      <c r="DB31" s="623"/>
      <c r="DC31" s="624"/>
      <c r="DD31" s="614">
        <v>14129</v>
      </c>
      <c r="DE31" s="621"/>
      <c r="DF31" s="621"/>
      <c r="DG31" s="621"/>
      <c r="DH31" s="621"/>
      <c r="DI31" s="621"/>
      <c r="DJ31" s="621"/>
      <c r="DK31" s="622"/>
      <c r="DL31" s="614">
        <v>14129</v>
      </c>
      <c r="DM31" s="621"/>
      <c r="DN31" s="621"/>
      <c r="DO31" s="621"/>
      <c r="DP31" s="621"/>
      <c r="DQ31" s="621"/>
      <c r="DR31" s="621"/>
      <c r="DS31" s="621"/>
      <c r="DT31" s="621"/>
      <c r="DU31" s="621"/>
      <c r="DV31" s="622"/>
      <c r="DW31" s="611">
        <v>0.3</v>
      </c>
      <c r="DX31" s="623"/>
      <c r="DY31" s="623"/>
      <c r="DZ31" s="623"/>
      <c r="EA31" s="623"/>
      <c r="EB31" s="623"/>
      <c r="EC31" s="635"/>
    </row>
    <row r="32" spans="2:133" ht="11.25" customHeight="1" x14ac:dyDescent="0.2">
      <c r="B32" s="605" t="s">
        <v>302</v>
      </c>
      <c r="C32" s="606"/>
      <c r="D32" s="606"/>
      <c r="E32" s="606"/>
      <c r="F32" s="606"/>
      <c r="G32" s="606"/>
      <c r="H32" s="606"/>
      <c r="I32" s="606"/>
      <c r="J32" s="606"/>
      <c r="K32" s="606"/>
      <c r="L32" s="606"/>
      <c r="M32" s="606"/>
      <c r="N32" s="606"/>
      <c r="O32" s="606"/>
      <c r="P32" s="606"/>
      <c r="Q32" s="607"/>
      <c r="R32" s="608">
        <v>1408306</v>
      </c>
      <c r="S32" s="609"/>
      <c r="T32" s="609"/>
      <c r="U32" s="609"/>
      <c r="V32" s="609"/>
      <c r="W32" s="609"/>
      <c r="X32" s="609"/>
      <c r="Y32" s="610"/>
      <c r="Z32" s="646">
        <v>8.1999999999999993</v>
      </c>
      <c r="AA32" s="646"/>
      <c r="AB32" s="646"/>
      <c r="AC32" s="646"/>
      <c r="AD32" s="647" t="s">
        <v>121</v>
      </c>
      <c r="AE32" s="647"/>
      <c r="AF32" s="647"/>
      <c r="AG32" s="647"/>
      <c r="AH32" s="647"/>
      <c r="AI32" s="647"/>
      <c r="AJ32" s="647"/>
      <c r="AK32" s="647"/>
      <c r="AL32" s="611" t="s">
        <v>121</v>
      </c>
      <c r="AM32" s="612"/>
      <c r="AN32" s="612"/>
      <c r="AO32" s="648"/>
      <c r="AP32" s="649"/>
      <c r="AQ32" s="650"/>
      <c r="AR32" s="650"/>
      <c r="AS32" s="650"/>
      <c r="AT32" s="681"/>
      <c r="AU32" s="208" t="s">
        <v>303</v>
      </c>
      <c r="AX32" s="605" t="s">
        <v>304</v>
      </c>
      <c r="AY32" s="606"/>
      <c r="AZ32" s="606"/>
      <c r="BA32" s="606"/>
      <c r="BB32" s="606"/>
      <c r="BC32" s="606"/>
      <c r="BD32" s="606"/>
      <c r="BE32" s="606"/>
      <c r="BF32" s="607"/>
      <c r="BG32" s="674">
        <v>99.6</v>
      </c>
      <c r="BH32" s="621"/>
      <c r="BI32" s="621"/>
      <c r="BJ32" s="621"/>
      <c r="BK32" s="621"/>
      <c r="BL32" s="621"/>
      <c r="BM32" s="612">
        <v>98.4</v>
      </c>
      <c r="BN32" s="621"/>
      <c r="BO32" s="621"/>
      <c r="BP32" s="621"/>
      <c r="BQ32" s="644"/>
      <c r="BR32" s="674">
        <v>99.6</v>
      </c>
      <c r="BS32" s="621"/>
      <c r="BT32" s="621"/>
      <c r="BU32" s="621"/>
      <c r="BV32" s="621"/>
      <c r="BW32" s="621"/>
      <c r="BX32" s="612">
        <v>98.4</v>
      </c>
      <c r="BY32" s="621"/>
      <c r="BZ32" s="621"/>
      <c r="CA32" s="621"/>
      <c r="CB32" s="644"/>
      <c r="CD32" s="631"/>
      <c r="CE32" s="632"/>
      <c r="CF32" s="605" t="s">
        <v>305</v>
      </c>
      <c r="CG32" s="606"/>
      <c r="CH32" s="606"/>
      <c r="CI32" s="606"/>
      <c r="CJ32" s="606"/>
      <c r="CK32" s="606"/>
      <c r="CL32" s="606"/>
      <c r="CM32" s="606"/>
      <c r="CN32" s="606"/>
      <c r="CO32" s="606"/>
      <c r="CP32" s="606"/>
      <c r="CQ32" s="607"/>
      <c r="CR32" s="608" t="s">
        <v>121</v>
      </c>
      <c r="CS32" s="609"/>
      <c r="CT32" s="609"/>
      <c r="CU32" s="609"/>
      <c r="CV32" s="609"/>
      <c r="CW32" s="609"/>
      <c r="CX32" s="609"/>
      <c r="CY32" s="610"/>
      <c r="CZ32" s="611" t="s">
        <v>121</v>
      </c>
      <c r="DA32" s="623"/>
      <c r="DB32" s="623"/>
      <c r="DC32" s="624"/>
      <c r="DD32" s="614" t="s">
        <v>121</v>
      </c>
      <c r="DE32" s="609"/>
      <c r="DF32" s="609"/>
      <c r="DG32" s="609"/>
      <c r="DH32" s="609"/>
      <c r="DI32" s="609"/>
      <c r="DJ32" s="609"/>
      <c r="DK32" s="610"/>
      <c r="DL32" s="614" t="s">
        <v>121</v>
      </c>
      <c r="DM32" s="609"/>
      <c r="DN32" s="609"/>
      <c r="DO32" s="609"/>
      <c r="DP32" s="609"/>
      <c r="DQ32" s="609"/>
      <c r="DR32" s="609"/>
      <c r="DS32" s="609"/>
      <c r="DT32" s="609"/>
      <c r="DU32" s="609"/>
      <c r="DV32" s="610"/>
      <c r="DW32" s="611" t="s">
        <v>121</v>
      </c>
      <c r="DX32" s="623"/>
      <c r="DY32" s="623"/>
      <c r="DZ32" s="623"/>
      <c r="EA32" s="623"/>
      <c r="EB32" s="623"/>
      <c r="EC32" s="635"/>
    </row>
    <row r="33" spans="2:133" ht="11.25" customHeight="1" x14ac:dyDescent="0.2">
      <c r="B33" s="605" t="s">
        <v>306</v>
      </c>
      <c r="C33" s="606"/>
      <c r="D33" s="606"/>
      <c r="E33" s="606"/>
      <c r="F33" s="606"/>
      <c r="G33" s="606"/>
      <c r="H33" s="606"/>
      <c r="I33" s="606"/>
      <c r="J33" s="606"/>
      <c r="K33" s="606"/>
      <c r="L33" s="606"/>
      <c r="M33" s="606"/>
      <c r="N33" s="606"/>
      <c r="O33" s="606"/>
      <c r="P33" s="606"/>
      <c r="Q33" s="607"/>
      <c r="R33" s="608">
        <v>70066</v>
      </c>
      <c r="S33" s="609"/>
      <c r="T33" s="609"/>
      <c r="U33" s="609"/>
      <c r="V33" s="609"/>
      <c r="W33" s="609"/>
      <c r="X33" s="609"/>
      <c r="Y33" s="610"/>
      <c r="Z33" s="646">
        <v>0.4</v>
      </c>
      <c r="AA33" s="646"/>
      <c r="AB33" s="646"/>
      <c r="AC33" s="646"/>
      <c r="AD33" s="647">
        <v>7074</v>
      </c>
      <c r="AE33" s="647"/>
      <c r="AF33" s="647"/>
      <c r="AG33" s="647"/>
      <c r="AH33" s="647"/>
      <c r="AI33" s="647"/>
      <c r="AJ33" s="647"/>
      <c r="AK33" s="647"/>
      <c r="AL33" s="611">
        <v>0.1</v>
      </c>
      <c r="AM33" s="612"/>
      <c r="AN33" s="612"/>
      <c r="AO33" s="648"/>
      <c r="AP33" s="651"/>
      <c r="AQ33" s="652"/>
      <c r="AR33" s="652"/>
      <c r="AS33" s="652"/>
      <c r="AT33" s="682"/>
      <c r="AU33" s="213"/>
      <c r="AV33" s="213"/>
      <c r="AW33" s="213"/>
      <c r="AX33" s="589" t="s">
        <v>307</v>
      </c>
      <c r="AY33" s="590"/>
      <c r="AZ33" s="590"/>
      <c r="BA33" s="590"/>
      <c r="BB33" s="590"/>
      <c r="BC33" s="590"/>
      <c r="BD33" s="590"/>
      <c r="BE33" s="590"/>
      <c r="BF33" s="591"/>
      <c r="BG33" s="669">
        <v>99.7</v>
      </c>
      <c r="BH33" s="593"/>
      <c r="BI33" s="593"/>
      <c r="BJ33" s="593"/>
      <c r="BK33" s="593"/>
      <c r="BL33" s="593"/>
      <c r="BM33" s="639">
        <v>97.2</v>
      </c>
      <c r="BN33" s="593"/>
      <c r="BO33" s="593"/>
      <c r="BP33" s="593"/>
      <c r="BQ33" s="656"/>
      <c r="BR33" s="669">
        <v>98.5</v>
      </c>
      <c r="BS33" s="593"/>
      <c r="BT33" s="593"/>
      <c r="BU33" s="593"/>
      <c r="BV33" s="593"/>
      <c r="BW33" s="593"/>
      <c r="BX33" s="639">
        <v>95.1</v>
      </c>
      <c r="BY33" s="593"/>
      <c r="BZ33" s="593"/>
      <c r="CA33" s="593"/>
      <c r="CB33" s="656"/>
      <c r="CD33" s="605" t="s">
        <v>308</v>
      </c>
      <c r="CE33" s="606"/>
      <c r="CF33" s="606"/>
      <c r="CG33" s="606"/>
      <c r="CH33" s="606"/>
      <c r="CI33" s="606"/>
      <c r="CJ33" s="606"/>
      <c r="CK33" s="606"/>
      <c r="CL33" s="606"/>
      <c r="CM33" s="606"/>
      <c r="CN33" s="606"/>
      <c r="CO33" s="606"/>
      <c r="CP33" s="606"/>
      <c r="CQ33" s="607"/>
      <c r="CR33" s="608">
        <v>10576292</v>
      </c>
      <c r="CS33" s="621"/>
      <c r="CT33" s="621"/>
      <c r="CU33" s="621"/>
      <c r="CV33" s="621"/>
      <c r="CW33" s="621"/>
      <c r="CX33" s="621"/>
      <c r="CY33" s="622"/>
      <c r="CZ33" s="611">
        <v>63</v>
      </c>
      <c r="DA33" s="623"/>
      <c r="DB33" s="623"/>
      <c r="DC33" s="624"/>
      <c r="DD33" s="614">
        <v>6551839</v>
      </c>
      <c r="DE33" s="621"/>
      <c r="DF33" s="621"/>
      <c r="DG33" s="621"/>
      <c r="DH33" s="621"/>
      <c r="DI33" s="621"/>
      <c r="DJ33" s="621"/>
      <c r="DK33" s="622"/>
      <c r="DL33" s="614">
        <v>1987510</v>
      </c>
      <c r="DM33" s="621"/>
      <c r="DN33" s="621"/>
      <c r="DO33" s="621"/>
      <c r="DP33" s="621"/>
      <c r="DQ33" s="621"/>
      <c r="DR33" s="621"/>
      <c r="DS33" s="621"/>
      <c r="DT33" s="621"/>
      <c r="DU33" s="621"/>
      <c r="DV33" s="622"/>
      <c r="DW33" s="611">
        <v>40.9</v>
      </c>
      <c r="DX33" s="623"/>
      <c r="DY33" s="623"/>
      <c r="DZ33" s="623"/>
      <c r="EA33" s="623"/>
      <c r="EB33" s="623"/>
      <c r="EC33" s="635"/>
    </row>
    <row r="34" spans="2:133" ht="11.25" customHeight="1" x14ac:dyDescent="0.2">
      <c r="B34" s="605" t="s">
        <v>309</v>
      </c>
      <c r="C34" s="606"/>
      <c r="D34" s="606"/>
      <c r="E34" s="606"/>
      <c r="F34" s="606"/>
      <c r="G34" s="606"/>
      <c r="H34" s="606"/>
      <c r="I34" s="606"/>
      <c r="J34" s="606"/>
      <c r="K34" s="606"/>
      <c r="L34" s="606"/>
      <c r="M34" s="606"/>
      <c r="N34" s="606"/>
      <c r="O34" s="606"/>
      <c r="P34" s="606"/>
      <c r="Q34" s="607"/>
      <c r="R34" s="608">
        <v>5413907</v>
      </c>
      <c r="S34" s="609"/>
      <c r="T34" s="609"/>
      <c r="U34" s="609"/>
      <c r="V34" s="609"/>
      <c r="W34" s="609"/>
      <c r="X34" s="609"/>
      <c r="Y34" s="610"/>
      <c r="Z34" s="646">
        <v>31.4</v>
      </c>
      <c r="AA34" s="646"/>
      <c r="AB34" s="646"/>
      <c r="AC34" s="646"/>
      <c r="AD34" s="647" t="s">
        <v>121</v>
      </c>
      <c r="AE34" s="647"/>
      <c r="AF34" s="647"/>
      <c r="AG34" s="647"/>
      <c r="AH34" s="647"/>
      <c r="AI34" s="647"/>
      <c r="AJ34" s="647"/>
      <c r="AK34" s="647"/>
      <c r="AL34" s="611" t="s">
        <v>121</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310</v>
      </c>
      <c r="CE34" s="606"/>
      <c r="CF34" s="606"/>
      <c r="CG34" s="606"/>
      <c r="CH34" s="606"/>
      <c r="CI34" s="606"/>
      <c r="CJ34" s="606"/>
      <c r="CK34" s="606"/>
      <c r="CL34" s="606"/>
      <c r="CM34" s="606"/>
      <c r="CN34" s="606"/>
      <c r="CO34" s="606"/>
      <c r="CP34" s="606"/>
      <c r="CQ34" s="607"/>
      <c r="CR34" s="608">
        <v>4230552</v>
      </c>
      <c r="CS34" s="609"/>
      <c r="CT34" s="609"/>
      <c r="CU34" s="609"/>
      <c r="CV34" s="609"/>
      <c r="CW34" s="609"/>
      <c r="CX34" s="609"/>
      <c r="CY34" s="610"/>
      <c r="CZ34" s="611">
        <v>25.2</v>
      </c>
      <c r="DA34" s="623"/>
      <c r="DB34" s="623"/>
      <c r="DC34" s="624"/>
      <c r="DD34" s="614">
        <v>2101077</v>
      </c>
      <c r="DE34" s="609"/>
      <c r="DF34" s="609"/>
      <c r="DG34" s="609"/>
      <c r="DH34" s="609"/>
      <c r="DI34" s="609"/>
      <c r="DJ34" s="609"/>
      <c r="DK34" s="610"/>
      <c r="DL34" s="614">
        <v>597138</v>
      </c>
      <c r="DM34" s="609"/>
      <c r="DN34" s="609"/>
      <c r="DO34" s="609"/>
      <c r="DP34" s="609"/>
      <c r="DQ34" s="609"/>
      <c r="DR34" s="609"/>
      <c r="DS34" s="609"/>
      <c r="DT34" s="609"/>
      <c r="DU34" s="609"/>
      <c r="DV34" s="610"/>
      <c r="DW34" s="611">
        <v>12.3</v>
      </c>
      <c r="DX34" s="623"/>
      <c r="DY34" s="623"/>
      <c r="DZ34" s="623"/>
      <c r="EA34" s="623"/>
      <c r="EB34" s="623"/>
      <c r="EC34" s="635"/>
    </row>
    <row r="35" spans="2:133" ht="11.25" customHeight="1" x14ac:dyDescent="0.2">
      <c r="B35" s="605" t="s">
        <v>311</v>
      </c>
      <c r="C35" s="606"/>
      <c r="D35" s="606"/>
      <c r="E35" s="606"/>
      <c r="F35" s="606"/>
      <c r="G35" s="606"/>
      <c r="H35" s="606"/>
      <c r="I35" s="606"/>
      <c r="J35" s="606"/>
      <c r="K35" s="606"/>
      <c r="L35" s="606"/>
      <c r="M35" s="606"/>
      <c r="N35" s="606"/>
      <c r="O35" s="606"/>
      <c r="P35" s="606"/>
      <c r="Q35" s="607"/>
      <c r="R35" s="608">
        <v>2083245</v>
      </c>
      <c r="S35" s="609"/>
      <c r="T35" s="609"/>
      <c r="U35" s="609"/>
      <c r="V35" s="609"/>
      <c r="W35" s="609"/>
      <c r="X35" s="609"/>
      <c r="Y35" s="610"/>
      <c r="Z35" s="646">
        <v>12.1</v>
      </c>
      <c r="AA35" s="646"/>
      <c r="AB35" s="646"/>
      <c r="AC35" s="646"/>
      <c r="AD35" s="647" t="s">
        <v>121</v>
      </c>
      <c r="AE35" s="647"/>
      <c r="AF35" s="647"/>
      <c r="AG35" s="647"/>
      <c r="AH35" s="647"/>
      <c r="AI35" s="647"/>
      <c r="AJ35" s="647"/>
      <c r="AK35" s="647"/>
      <c r="AL35" s="611" t="s">
        <v>121</v>
      </c>
      <c r="AM35" s="612"/>
      <c r="AN35" s="612"/>
      <c r="AO35" s="648"/>
      <c r="AP35" s="218"/>
      <c r="AQ35" s="660" t="s">
        <v>312</v>
      </c>
      <c r="AR35" s="661"/>
      <c r="AS35" s="661"/>
      <c r="AT35" s="661"/>
      <c r="AU35" s="661"/>
      <c r="AV35" s="661"/>
      <c r="AW35" s="661"/>
      <c r="AX35" s="661"/>
      <c r="AY35" s="661"/>
      <c r="AZ35" s="661"/>
      <c r="BA35" s="661"/>
      <c r="BB35" s="661"/>
      <c r="BC35" s="661"/>
      <c r="BD35" s="661"/>
      <c r="BE35" s="661"/>
      <c r="BF35" s="662"/>
      <c r="BG35" s="660" t="s">
        <v>313</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314</v>
      </c>
      <c r="CE35" s="606"/>
      <c r="CF35" s="606"/>
      <c r="CG35" s="606"/>
      <c r="CH35" s="606"/>
      <c r="CI35" s="606"/>
      <c r="CJ35" s="606"/>
      <c r="CK35" s="606"/>
      <c r="CL35" s="606"/>
      <c r="CM35" s="606"/>
      <c r="CN35" s="606"/>
      <c r="CO35" s="606"/>
      <c r="CP35" s="606"/>
      <c r="CQ35" s="607"/>
      <c r="CR35" s="608">
        <v>139360</v>
      </c>
      <c r="CS35" s="621"/>
      <c r="CT35" s="621"/>
      <c r="CU35" s="621"/>
      <c r="CV35" s="621"/>
      <c r="CW35" s="621"/>
      <c r="CX35" s="621"/>
      <c r="CY35" s="622"/>
      <c r="CZ35" s="611">
        <v>0.8</v>
      </c>
      <c r="DA35" s="623"/>
      <c r="DB35" s="623"/>
      <c r="DC35" s="624"/>
      <c r="DD35" s="614">
        <v>83417</v>
      </c>
      <c r="DE35" s="621"/>
      <c r="DF35" s="621"/>
      <c r="DG35" s="621"/>
      <c r="DH35" s="621"/>
      <c r="DI35" s="621"/>
      <c r="DJ35" s="621"/>
      <c r="DK35" s="622"/>
      <c r="DL35" s="614">
        <v>78916</v>
      </c>
      <c r="DM35" s="621"/>
      <c r="DN35" s="621"/>
      <c r="DO35" s="621"/>
      <c r="DP35" s="621"/>
      <c r="DQ35" s="621"/>
      <c r="DR35" s="621"/>
      <c r="DS35" s="621"/>
      <c r="DT35" s="621"/>
      <c r="DU35" s="621"/>
      <c r="DV35" s="622"/>
      <c r="DW35" s="611">
        <v>1.6</v>
      </c>
      <c r="DX35" s="623"/>
      <c r="DY35" s="623"/>
      <c r="DZ35" s="623"/>
      <c r="EA35" s="623"/>
      <c r="EB35" s="623"/>
      <c r="EC35" s="635"/>
    </row>
    <row r="36" spans="2:133" ht="11.25" customHeight="1" x14ac:dyDescent="0.2">
      <c r="B36" s="605" t="s">
        <v>315</v>
      </c>
      <c r="C36" s="606"/>
      <c r="D36" s="606"/>
      <c r="E36" s="606"/>
      <c r="F36" s="606"/>
      <c r="G36" s="606"/>
      <c r="H36" s="606"/>
      <c r="I36" s="606"/>
      <c r="J36" s="606"/>
      <c r="K36" s="606"/>
      <c r="L36" s="606"/>
      <c r="M36" s="606"/>
      <c r="N36" s="606"/>
      <c r="O36" s="606"/>
      <c r="P36" s="606"/>
      <c r="Q36" s="607"/>
      <c r="R36" s="608">
        <v>474874</v>
      </c>
      <c r="S36" s="609"/>
      <c r="T36" s="609"/>
      <c r="U36" s="609"/>
      <c r="V36" s="609"/>
      <c r="W36" s="609"/>
      <c r="X36" s="609"/>
      <c r="Y36" s="610"/>
      <c r="Z36" s="646">
        <v>2.8</v>
      </c>
      <c r="AA36" s="646"/>
      <c r="AB36" s="646"/>
      <c r="AC36" s="646"/>
      <c r="AD36" s="647" t="s">
        <v>121</v>
      </c>
      <c r="AE36" s="647"/>
      <c r="AF36" s="647"/>
      <c r="AG36" s="647"/>
      <c r="AH36" s="647"/>
      <c r="AI36" s="647"/>
      <c r="AJ36" s="647"/>
      <c r="AK36" s="647"/>
      <c r="AL36" s="611" t="s">
        <v>121</v>
      </c>
      <c r="AM36" s="612"/>
      <c r="AN36" s="612"/>
      <c r="AO36" s="648"/>
      <c r="AP36" s="218"/>
      <c r="AQ36" s="657" t="s">
        <v>316</v>
      </c>
      <c r="AR36" s="658"/>
      <c r="AS36" s="658"/>
      <c r="AT36" s="658"/>
      <c r="AU36" s="658"/>
      <c r="AV36" s="658"/>
      <c r="AW36" s="658"/>
      <c r="AX36" s="658"/>
      <c r="AY36" s="659"/>
      <c r="AZ36" s="663">
        <v>899076</v>
      </c>
      <c r="BA36" s="664"/>
      <c r="BB36" s="664"/>
      <c r="BC36" s="664"/>
      <c r="BD36" s="664"/>
      <c r="BE36" s="664"/>
      <c r="BF36" s="665"/>
      <c r="BG36" s="666" t="s">
        <v>317</v>
      </c>
      <c r="BH36" s="667"/>
      <c r="BI36" s="667"/>
      <c r="BJ36" s="667"/>
      <c r="BK36" s="667"/>
      <c r="BL36" s="667"/>
      <c r="BM36" s="667"/>
      <c r="BN36" s="667"/>
      <c r="BO36" s="667"/>
      <c r="BP36" s="667"/>
      <c r="BQ36" s="667"/>
      <c r="BR36" s="667"/>
      <c r="BS36" s="667"/>
      <c r="BT36" s="667"/>
      <c r="BU36" s="668"/>
      <c r="BV36" s="663">
        <v>23685</v>
      </c>
      <c r="BW36" s="664"/>
      <c r="BX36" s="664"/>
      <c r="BY36" s="664"/>
      <c r="BZ36" s="664"/>
      <c r="CA36" s="664"/>
      <c r="CB36" s="665"/>
      <c r="CD36" s="605" t="s">
        <v>318</v>
      </c>
      <c r="CE36" s="606"/>
      <c r="CF36" s="606"/>
      <c r="CG36" s="606"/>
      <c r="CH36" s="606"/>
      <c r="CI36" s="606"/>
      <c r="CJ36" s="606"/>
      <c r="CK36" s="606"/>
      <c r="CL36" s="606"/>
      <c r="CM36" s="606"/>
      <c r="CN36" s="606"/>
      <c r="CO36" s="606"/>
      <c r="CP36" s="606"/>
      <c r="CQ36" s="607"/>
      <c r="CR36" s="608">
        <v>1242941</v>
      </c>
      <c r="CS36" s="609"/>
      <c r="CT36" s="609"/>
      <c r="CU36" s="609"/>
      <c r="CV36" s="609"/>
      <c r="CW36" s="609"/>
      <c r="CX36" s="609"/>
      <c r="CY36" s="610"/>
      <c r="CZ36" s="611">
        <v>7.4</v>
      </c>
      <c r="DA36" s="623"/>
      <c r="DB36" s="623"/>
      <c r="DC36" s="624"/>
      <c r="DD36" s="614">
        <v>811691</v>
      </c>
      <c r="DE36" s="609"/>
      <c r="DF36" s="609"/>
      <c r="DG36" s="609"/>
      <c r="DH36" s="609"/>
      <c r="DI36" s="609"/>
      <c r="DJ36" s="609"/>
      <c r="DK36" s="610"/>
      <c r="DL36" s="614">
        <v>604749</v>
      </c>
      <c r="DM36" s="609"/>
      <c r="DN36" s="609"/>
      <c r="DO36" s="609"/>
      <c r="DP36" s="609"/>
      <c r="DQ36" s="609"/>
      <c r="DR36" s="609"/>
      <c r="DS36" s="609"/>
      <c r="DT36" s="609"/>
      <c r="DU36" s="609"/>
      <c r="DV36" s="610"/>
      <c r="DW36" s="611">
        <v>12.4</v>
      </c>
      <c r="DX36" s="623"/>
      <c r="DY36" s="623"/>
      <c r="DZ36" s="623"/>
      <c r="EA36" s="623"/>
      <c r="EB36" s="623"/>
      <c r="EC36" s="635"/>
    </row>
    <row r="37" spans="2:133" ht="11.25" customHeight="1" x14ac:dyDescent="0.2">
      <c r="B37" s="605" t="s">
        <v>319</v>
      </c>
      <c r="C37" s="606"/>
      <c r="D37" s="606"/>
      <c r="E37" s="606"/>
      <c r="F37" s="606"/>
      <c r="G37" s="606"/>
      <c r="H37" s="606"/>
      <c r="I37" s="606"/>
      <c r="J37" s="606"/>
      <c r="K37" s="606"/>
      <c r="L37" s="606"/>
      <c r="M37" s="606"/>
      <c r="N37" s="606"/>
      <c r="O37" s="606"/>
      <c r="P37" s="606"/>
      <c r="Q37" s="607"/>
      <c r="R37" s="608">
        <v>673947</v>
      </c>
      <c r="S37" s="609"/>
      <c r="T37" s="609"/>
      <c r="U37" s="609"/>
      <c r="V37" s="609"/>
      <c r="W37" s="609"/>
      <c r="X37" s="609"/>
      <c r="Y37" s="610"/>
      <c r="Z37" s="646">
        <v>3.9</v>
      </c>
      <c r="AA37" s="646"/>
      <c r="AB37" s="646"/>
      <c r="AC37" s="646"/>
      <c r="AD37" s="647">
        <v>4406</v>
      </c>
      <c r="AE37" s="647"/>
      <c r="AF37" s="647"/>
      <c r="AG37" s="647"/>
      <c r="AH37" s="647"/>
      <c r="AI37" s="647"/>
      <c r="AJ37" s="647"/>
      <c r="AK37" s="647"/>
      <c r="AL37" s="611">
        <v>0.1</v>
      </c>
      <c r="AM37" s="612"/>
      <c r="AN37" s="612"/>
      <c r="AO37" s="648"/>
      <c r="AQ37" s="641" t="s">
        <v>320</v>
      </c>
      <c r="AR37" s="642"/>
      <c r="AS37" s="642"/>
      <c r="AT37" s="642"/>
      <c r="AU37" s="642"/>
      <c r="AV37" s="642"/>
      <c r="AW37" s="642"/>
      <c r="AX37" s="642"/>
      <c r="AY37" s="643"/>
      <c r="AZ37" s="608">
        <v>126780</v>
      </c>
      <c r="BA37" s="609"/>
      <c r="BB37" s="609"/>
      <c r="BC37" s="609"/>
      <c r="BD37" s="621"/>
      <c r="BE37" s="621"/>
      <c r="BF37" s="644"/>
      <c r="BG37" s="605" t="s">
        <v>321</v>
      </c>
      <c r="BH37" s="606"/>
      <c r="BI37" s="606"/>
      <c r="BJ37" s="606"/>
      <c r="BK37" s="606"/>
      <c r="BL37" s="606"/>
      <c r="BM37" s="606"/>
      <c r="BN37" s="606"/>
      <c r="BO37" s="606"/>
      <c r="BP37" s="606"/>
      <c r="BQ37" s="606"/>
      <c r="BR37" s="606"/>
      <c r="BS37" s="606"/>
      <c r="BT37" s="606"/>
      <c r="BU37" s="607"/>
      <c r="BV37" s="608">
        <v>15887</v>
      </c>
      <c r="BW37" s="609"/>
      <c r="BX37" s="609"/>
      <c r="BY37" s="609"/>
      <c r="BZ37" s="609"/>
      <c r="CA37" s="609"/>
      <c r="CB37" s="645"/>
      <c r="CD37" s="605" t="s">
        <v>322</v>
      </c>
      <c r="CE37" s="606"/>
      <c r="CF37" s="606"/>
      <c r="CG37" s="606"/>
      <c r="CH37" s="606"/>
      <c r="CI37" s="606"/>
      <c r="CJ37" s="606"/>
      <c r="CK37" s="606"/>
      <c r="CL37" s="606"/>
      <c r="CM37" s="606"/>
      <c r="CN37" s="606"/>
      <c r="CO37" s="606"/>
      <c r="CP37" s="606"/>
      <c r="CQ37" s="607"/>
      <c r="CR37" s="608">
        <v>411966</v>
      </c>
      <c r="CS37" s="621"/>
      <c r="CT37" s="621"/>
      <c r="CU37" s="621"/>
      <c r="CV37" s="621"/>
      <c r="CW37" s="621"/>
      <c r="CX37" s="621"/>
      <c r="CY37" s="622"/>
      <c r="CZ37" s="611">
        <v>2.5</v>
      </c>
      <c r="DA37" s="623"/>
      <c r="DB37" s="623"/>
      <c r="DC37" s="624"/>
      <c r="DD37" s="614">
        <v>411966</v>
      </c>
      <c r="DE37" s="621"/>
      <c r="DF37" s="621"/>
      <c r="DG37" s="621"/>
      <c r="DH37" s="621"/>
      <c r="DI37" s="621"/>
      <c r="DJ37" s="621"/>
      <c r="DK37" s="622"/>
      <c r="DL37" s="614">
        <v>411254</v>
      </c>
      <c r="DM37" s="621"/>
      <c r="DN37" s="621"/>
      <c r="DO37" s="621"/>
      <c r="DP37" s="621"/>
      <c r="DQ37" s="621"/>
      <c r="DR37" s="621"/>
      <c r="DS37" s="621"/>
      <c r="DT37" s="621"/>
      <c r="DU37" s="621"/>
      <c r="DV37" s="622"/>
      <c r="DW37" s="611">
        <v>8.5</v>
      </c>
      <c r="DX37" s="623"/>
      <c r="DY37" s="623"/>
      <c r="DZ37" s="623"/>
      <c r="EA37" s="623"/>
      <c r="EB37" s="623"/>
      <c r="EC37" s="635"/>
    </row>
    <row r="38" spans="2:133" ht="11.25" customHeight="1" x14ac:dyDescent="0.2">
      <c r="B38" s="605" t="s">
        <v>323</v>
      </c>
      <c r="C38" s="606"/>
      <c r="D38" s="606"/>
      <c r="E38" s="606"/>
      <c r="F38" s="606"/>
      <c r="G38" s="606"/>
      <c r="H38" s="606"/>
      <c r="I38" s="606"/>
      <c r="J38" s="606"/>
      <c r="K38" s="606"/>
      <c r="L38" s="606"/>
      <c r="M38" s="606"/>
      <c r="N38" s="606"/>
      <c r="O38" s="606"/>
      <c r="P38" s="606"/>
      <c r="Q38" s="607"/>
      <c r="R38" s="608">
        <v>461400</v>
      </c>
      <c r="S38" s="609"/>
      <c r="T38" s="609"/>
      <c r="U38" s="609"/>
      <c r="V38" s="609"/>
      <c r="W38" s="609"/>
      <c r="X38" s="609"/>
      <c r="Y38" s="610"/>
      <c r="Z38" s="646">
        <v>2.7</v>
      </c>
      <c r="AA38" s="646"/>
      <c r="AB38" s="646"/>
      <c r="AC38" s="646"/>
      <c r="AD38" s="647" t="s">
        <v>121</v>
      </c>
      <c r="AE38" s="647"/>
      <c r="AF38" s="647"/>
      <c r="AG38" s="647"/>
      <c r="AH38" s="647"/>
      <c r="AI38" s="647"/>
      <c r="AJ38" s="647"/>
      <c r="AK38" s="647"/>
      <c r="AL38" s="611" t="s">
        <v>121</v>
      </c>
      <c r="AM38" s="612"/>
      <c r="AN38" s="612"/>
      <c r="AO38" s="648"/>
      <c r="AQ38" s="641" t="s">
        <v>324</v>
      </c>
      <c r="AR38" s="642"/>
      <c r="AS38" s="642"/>
      <c r="AT38" s="642"/>
      <c r="AU38" s="642"/>
      <c r="AV38" s="642"/>
      <c r="AW38" s="642"/>
      <c r="AX38" s="642"/>
      <c r="AY38" s="643"/>
      <c r="AZ38" s="608">
        <v>23004</v>
      </c>
      <c r="BA38" s="609"/>
      <c r="BB38" s="609"/>
      <c r="BC38" s="609"/>
      <c r="BD38" s="621"/>
      <c r="BE38" s="621"/>
      <c r="BF38" s="644"/>
      <c r="BG38" s="605" t="s">
        <v>325</v>
      </c>
      <c r="BH38" s="606"/>
      <c r="BI38" s="606"/>
      <c r="BJ38" s="606"/>
      <c r="BK38" s="606"/>
      <c r="BL38" s="606"/>
      <c r="BM38" s="606"/>
      <c r="BN38" s="606"/>
      <c r="BO38" s="606"/>
      <c r="BP38" s="606"/>
      <c r="BQ38" s="606"/>
      <c r="BR38" s="606"/>
      <c r="BS38" s="606"/>
      <c r="BT38" s="606"/>
      <c r="BU38" s="607"/>
      <c r="BV38" s="608">
        <v>2457</v>
      </c>
      <c r="BW38" s="609"/>
      <c r="BX38" s="609"/>
      <c r="BY38" s="609"/>
      <c r="BZ38" s="609"/>
      <c r="CA38" s="609"/>
      <c r="CB38" s="645"/>
      <c r="CD38" s="605" t="s">
        <v>326</v>
      </c>
      <c r="CE38" s="606"/>
      <c r="CF38" s="606"/>
      <c r="CG38" s="606"/>
      <c r="CH38" s="606"/>
      <c r="CI38" s="606"/>
      <c r="CJ38" s="606"/>
      <c r="CK38" s="606"/>
      <c r="CL38" s="606"/>
      <c r="CM38" s="606"/>
      <c r="CN38" s="606"/>
      <c r="CO38" s="606"/>
      <c r="CP38" s="606"/>
      <c r="CQ38" s="607"/>
      <c r="CR38" s="608">
        <v>876072</v>
      </c>
      <c r="CS38" s="609"/>
      <c r="CT38" s="609"/>
      <c r="CU38" s="609"/>
      <c r="CV38" s="609"/>
      <c r="CW38" s="609"/>
      <c r="CX38" s="609"/>
      <c r="CY38" s="610"/>
      <c r="CZ38" s="611">
        <v>5.2</v>
      </c>
      <c r="DA38" s="623"/>
      <c r="DB38" s="623"/>
      <c r="DC38" s="624"/>
      <c r="DD38" s="614">
        <v>706707</v>
      </c>
      <c r="DE38" s="609"/>
      <c r="DF38" s="609"/>
      <c r="DG38" s="609"/>
      <c r="DH38" s="609"/>
      <c r="DI38" s="609"/>
      <c r="DJ38" s="609"/>
      <c r="DK38" s="610"/>
      <c r="DL38" s="614">
        <v>706707</v>
      </c>
      <c r="DM38" s="609"/>
      <c r="DN38" s="609"/>
      <c r="DO38" s="609"/>
      <c r="DP38" s="609"/>
      <c r="DQ38" s="609"/>
      <c r="DR38" s="609"/>
      <c r="DS38" s="609"/>
      <c r="DT38" s="609"/>
      <c r="DU38" s="609"/>
      <c r="DV38" s="610"/>
      <c r="DW38" s="611">
        <v>14.5</v>
      </c>
      <c r="DX38" s="623"/>
      <c r="DY38" s="623"/>
      <c r="DZ38" s="623"/>
      <c r="EA38" s="623"/>
      <c r="EB38" s="623"/>
      <c r="EC38" s="635"/>
    </row>
    <row r="39" spans="2:133" ht="11.25" customHeight="1" x14ac:dyDescent="0.2">
      <c r="B39" s="605" t="s">
        <v>327</v>
      </c>
      <c r="C39" s="606"/>
      <c r="D39" s="606"/>
      <c r="E39" s="606"/>
      <c r="F39" s="606"/>
      <c r="G39" s="606"/>
      <c r="H39" s="606"/>
      <c r="I39" s="606"/>
      <c r="J39" s="606"/>
      <c r="K39" s="606"/>
      <c r="L39" s="606"/>
      <c r="M39" s="606"/>
      <c r="N39" s="606"/>
      <c r="O39" s="606"/>
      <c r="P39" s="606"/>
      <c r="Q39" s="607"/>
      <c r="R39" s="608" t="s">
        <v>121</v>
      </c>
      <c r="S39" s="609"/>
      <c r="T39" s="609"/>
      <c r="U39" s="609"/>
      <c r="V39" s="609"/>
      <c r="W39" s="609"/>
      <c r="X39" s="609"/>
      <c r="Y39" s="610"/>
      <c r="Z39" s="646" t="s">
        <v>121</v>
      </c>
      <c r="AA39" s="646"/>
      <c r="AB39" s="646"/>
      <c r="AC39" s="646"/>
      <c r="AD39" s="647" t="s">
        <v>121</v>
      </c>
      <c r="AE39" s="647"/>
      <c r="AF39" s="647"/>
      <c r="AG39" s="647"/>
      <c r="AH39" s="647"/>
      <c r="AI39" s="647"/>
      <c r="AJ39" s="647"/>
      <c r="AK39" s="647"/>
      <c r="AL39" s="611" t="s">
        <v>121</v>
      </c>
      <c r="AM39" s="612"/>
      <c r="AN39" s="612"/>
      <c r="AO39" s="648"/>
      <c r="AQ39" s="641" t="s">
        <v>328</v>
      </c>
      <c r="AR39" s="642"/>
      <c r="AS39" s="642"/>
      <c r="AT39" s="642"/>
      <c r="AU39" s="642"/>
      <c r="AV39" s="642"/>
      <c r="AW39" s="642"/>
      <c r="AX39" s="642"/>
      <c r="AY39" s="643"/>
      <c r="AZ39" s="608" t="s">
        <v>121</v>
      </c>
      <c r="BA39" s="609"/>
      <c r="BB39" s="609"/>
      <c r="BC39" s="609"/>
      <c r="BD39" s="621"/>
      <c r="BE39" s="621"/>
      <c r="BF39" s="644"/>
      <c r="BG39" s="605" t="s">
        <v>329</v>
      </c>
      <c r="BH39" s="606"/>
      <c r="BI39" s="606"/>
      <c r="BJ39" s="606"/>
      <c r="BK39" s="606"/>
      <c r="BL39" s="606"/>
      <c r="BM39" s="606"/>
      <c r="BN39" s="606"/>
      <c r="BO39" s="606"/>
      <c r="BP39" s="606"/>
      <c r="BQ39" s="606"/>
      <c r="BR39" s="606"/>
      <c r="BS39" s="606"/>
      <c r="BT39" s="606"/>
      <c r="BU39" s="607"/>
      <c r="BV39" s="608">
        <v>4052</v>
      </c>
      <c r="BW39" s="609"/>
      <c r="BX39" s="609"/>
      <c r="BY39" s="609"/>
      <c r="BZ39" s="609"/>
      <c r="CA39" s="609"/>
      <c r="CB39" s="645"/>
      <c r="CD39" s="605" t="s">
        <v>330</v>
      </c>
      <c r="CE39" s="606"/>
      <c r="CF39" s="606"/>
      <c r="CG39" s="606"/>
      <c r="CH39" s="606"/>
      <c r="CI39" s="606"/>
      <c r="CJ39" s="606"/>
      <c r="CK39" s="606"/>
      <c r="CL39" s="606"/>
      <c r="CM39" s="606"/>
      <c r="CN39" s="606"/>
      <c r="CO39" s="606"/>
      <c r="CP39" s="606"/>
      <c r="CQ39" s="607"/>
      <c r="CR39" s="608">
        <v>4049980</v>
      </c>
      <c r="CS39" s="621"/>
      <c r="CT39" s="621"/>
      <c r="CU39" s="621"/>
      <c r="CV39" s="621"/>
      <c r="CW39" s="621"/>
      <c r="CX39" s="621"/>
      <c r="CY39" s="622"/>
      <c r="CZ39" s="611">
        <v>24.1</v>
      </c>
      <c r="DA39" s="623"/>
      <c r="DB39" s="623"/>
      <c r="DC39" s="624"/>
      <c r="DD39" s="614">
        <v>2828049</v>
      </c>
      <c r="DE39" s="621"/>
      <c r="DF39" s="621"/>
      <c r="DG39" s="621"/>
      <c r="DH39" s="621"/>
      <c r="DI39" s="621"/>
      <c r="DJ39" s="621"/>
      <c r="DK39" s="622"/>
      <c r="DL39" s="614" t="s">
        <v>121</v>
      </c>
      <c r="DM39" s="621"/>
      <c r="DN39" s="621"/>
      <c r="DO39" s="621"/>
      <c r="DP39" s="621"/>
      <c r="DQ39" s="621"/>
      <c r="DR39" s="621"/>
      <c r="DS39" s="621"/>
      <c r="DT39" s="621"/>
      <c r="DU39" s="621"/>
      <c r="DV39" s="622"/>
      <c r="DW39" s="611" t="s">
        <v>121</v>
      </c>
      <c r="DX39" s="623"/>
      <c r="DY39" s="623"/>
      <c r="DZ39" s="623"/>
      <c r="EA39" s="623"/>
      <c r="EB39" s="623"/>
      <c r="EC39" s="635"/>
    </row>
    <row r="40" spans="2:133" ht="11.25" customHeight="1" x14ac:dyDescent="0.2">
      <c r="B40" s="605" t="s">
        <v>331</v>
      </c>
      <c r="C40" s="606"/>
      <c r="D40" s="606"/>
      <c r="E40" s="606"/>
      <c r="F40" s="606"/>
      <c r="G40" s="606"/>
      <c r="H40" s="606"/>
      <c r="I40" s="606"/>
      <c r="J40" s="606"/>
      <c r="K40" s="606"/>
      <c r="L40" s="606"/>
      <c r="M40" s="606"/>
      <c r="N40" s="606"/>
      <c r="O40" s="606"/>
      <c r="P40" s="606"/>
      <c r="Q40" s="607"/>
      <c r="R40" s="608" t="s">
        <v>121</v>
      </c>
      <c r="S40" s="609"/>
      <c r="T40" s="609"/>
      <c r="U40" s="609"/>
      <c r="V40" s="609"/>
      <c r="W40" s="609"/>
      <c r="X40" s="609"/>
      <c r="Y40" s="610"/>
      <c r="Z40" s="646" t="s">
        <v>121</v>
      </c>
      <c r="AA40" s="646"/>
      <c r="AB40" s="646"/>
      <c r="AC40" s="646"/>
      <c r="AD40" s="647" t="s">
        <v>121</v>
      </c>
      <c r="AE40" s="647"/>
      <c r="AF40" s="647"/>
      <c r="AG40" s="647"/>
      <c r="AH40" s="647"/>
      <c r="AI40" s="647"/>
      <c r="AJ40" s="647"/>
      <c r="AK40" s="647"/>
      <c r="AL40" s="611" t="s">
        <v>121</v>
      </c>
      <c r="AM40" s="612"/>
      <c r="AN40" s="612"/>
      <c r="AO40" s="648"/>
      <c r="AQ40" s="641" t="s">
        <v>332</v>
      </c>
      <c r="AR40" s="642"/>
      <c r="AS40" s="642"/>
      <c r="AT40" s="642"/>
      <c r="AU40" s="642"/>
      <c r="AV40" s="642"/>
      <c r="AW40" s="642"/>
      <c r="AX40" s="642"/>
      <c r="AY40" s="643"/>
      <c r="AZ40" s="608" t="s">
        <v>121</v>
      </c>
      <c r="BA40" s="609"/>
      <c r="BB40" s="609"/>
      <c r="BC40" s="609"/>
      <c r="BD40" s="621"/>
      <c r="BE40" s="621"/>
      <c r="BF40" s="644"/>
      <c r="BG40" s="649" t="s">
        <v>333</v>
      </c>
      <c r="BH40" s="650"/>
      <c r="BI40" s="650"/>
      <c r="BJ40" s="650"/>
      <c r="BK40" s="650"/>
      <c r="BL40" s="214"/>
      <c r="BM40" s="606" t="s">
        <v>334</v>
      </c>
      <c r="BN40" s="606"/>
      <c r="BO40" s="606"/>
      <c r="BP40" s="606"/>
      <c r="BQ40" s="606"/>
      <c r="BR40" s="606"/>
      <c r="BS40" s="606"/>
      <c r="BT40" s="606"/>
      <c r="BU40" s="607"/>
      <c r="BV40" s="608">
        <v>97</v>
      </c>
      <c r="BW40" s="609"/>
      <c r="BX40" s="609"/>
      <c r="BY40" s="609"/>
      <c r="BZ40" s="609"/>
      <c r="CA40" s="609"/>
      <c r="CB40" s="645"/>
      <c r="CD40" s="605" t="s">
        <v>335</v>
      </c>
      <c r="CE40" s="606"/>
      <c r="CF40" s="606"/>
      <c r="CG40" s="606"/>
      <c r="CH40" s="606"/>
      <c r="CI40" s="606"/>
      <c r="CJ40" s="606"/>
      <c r="CK40" s="606"/>
      <c r="CL40" s="606"/>
      <c r="CM40" s="606"/>
      <c r="CN40" s="606"/>
      <c r="CO40" s="606"/>
      <c r="CP40" s="606"/>
      <c r="CQ40" s="607"/>
      <c r="CR40" s="608">
        <v>37387</v>
      </c>
      <c r="CS40" s="609"/>
      <c r="CT40" s="609"/>
      <c r="CU40" s="609"/>
      <c r="CV40" s="609"/>
      <c r="CW40" s="609"/>
      <c r="CX40" s="609"/>
      <c r="CY40" s="610"/>
      <c r="CZ40" s="611">
        <v>0.2</v>
      </c>
      <c r="DA40" s="623"/>
      <c r="DB40" s="623"/>
      <c r="DC40" s="624"/>
      <c r="DD40" s="614">
        <v>20898</v>
      </c>
      <c r="DE40" s="609"/>
      <c r="DF40" s="609"/>
      <c r="DG40" s="609"/>
      <c r="DH40" s="609"/>
      <c r="DI40" s="609"/>
      <c r="DJ40" s="609"/>
      <c r="DK40" s="610"/>
      <c r="DL40" s="614" t="s">
        <v>121</v>
      </c>
      <c r="DM40" s="609"/>
      <c r="DN40" s="609"/>
      <c r="DO40" s="609"/>
      <c r="DP40" s="609"/>
      <c r="DQ40" s="609"/>
      <c r="DR40" s="609"/>
      <c r="DS40" s="609"/>
      <c r="DT40" s="609"/>
      <c r="DU40" s="609"/>
      <c r="DV40" s="610"/>
      <c r="DW40" s="611" t="s">
        <v>121</v>
      </c>
      <c r="DX40" s="623"/>
      <c r="DY40" s="623"/>
      <c r="DZ40" s="623"/>
      <c r="EA40" s="623"/>
      <c r="EB40" s="623"/>
      <c r="EC40" s="635"/>
    </row>
    <row r="41" spans="2:133" ht="11.25" customHeight="1" x14ac:dyDescent="0.2">
      <c r="B41" s="589" t="s">
        <v>336</v>
      </c>
      <c r="C41" s="590"/>
      <c r="D41" s="590"/>
      <c r="E41" s="590"/>
      <c r="F41" s="590"/>
      <c r="G41" s="590"/>
      <c r="H41" s="590"/>
      <c r="I41" s="590"/>
      <c r="J41" s="590"/>
      <c r="K41" s="590"/>
      <c r="L41" s="590"/>
      <c r="M41" s="590"/>
      <c r="N41" s="590"/>
      <c r="O41" s="590"/>
      <c r="P41" s="590"/>
      <c r="Q41" s="591"/>
      <c r="R41" s="592">
        <v>17220977</v>
      </c>
      <c r="S41" s="633"/>
      <c r="T41" s="633"/>
      <c r="U41" s="633"/>
      <c r="V41" s="633"/>
      <c r="W41" s="633"/>
      <c r="X41" s="633"/>
      <c r="Y41" s="636"/>
      <c r="Z41" s="637">
        <v>100</v>
      </c>
      <c r="AA41" s="637"/>
      <c r="AB41" s="637"/>
      <c r="AC41" s="637"/>
      <c r="AD41" s="638">
        <v>4859447</v>
      </c>
      <c r="AE41" s="638"/>
      <c r="AF41" s="638"/>
      <c r="AG41" s="638"/>
      <c r="AH41" s="638"/>
      <c r="AI41" s="638"/>
      <c r="AJ41" s="638"/>
      <c r="AK41" s="638"/>
      <c r="AL41" s="595">
        <v>100</v>
      </c>
      <c r="AM41" s="639"/>
      <c r="AN41" s="639"/>
      <c r="AO41" s="640"/>
      <c r="AQ41" s="641" t="s">
        <v>337</v>
      </c>
      <c r="AR41" s="642"/>
      <c r="AS41" s="642"/>
      <c r="AT41" s="642"/>
      <c r="AU41" s="642"/>
      <c r="AV41" s="642"/>
      <c r="AW41" s="642"/>
      <c r="AX41" s="642"/>
      <c r="AY41" s="643"/>
      <c r="AZ41" s="608">
        <v>190701</v>
      </c>
      <c r="BA41" s="609"/>
      <c r="BB41" s="609"/>
      <c r="BC41" s="609"/>
      <c r="BD41" s="621"/>
      <c r="BE41" s="621"/>
      <c r="BF41" s="644"/>
      <c r="BG41" s="649"/>
      <c r="BH41" s="650"/>
      <c r="BI41" s="650"/>
      <c r="BJ41" s="650"/>
      <c r="BK41" s="650"/>
      <c r="BL41" s="214"/>
      <c r="BM41" s="606" t="s">
        <v>338</v>
      </c>
      <c r="BN41" s="606"/>
      <c r="BO41" s="606"/>
      <c r="BP41" s="606"/>
      <c r="BQ41" s="606"/>
      <c r="BR41" s="606"/>
      <c r="BS41" s="606"/>
      <c r="BT41" s="606"/>
      <c r="BU41" s="607"/>
      <c r="BV41" s="608" t="s">
        <v>121</v>
      </c>
      <c r="BW41" s="609"/>
      <c r="BX41" s="609"/>
      <c r="BY41" s="609"/>
      <c r="BZ41" s="609"/>
      <c r="CA41" s="609"/>
      <c r="CB41" s="645"/>
      <c r="CD41" s="605" t="s">
        <v>339</v>
      </c>
      <c r="CE41" s="606"/>
      <c r="CF41" s="606"/>
      <c r="CG41" s="606"/>
      <c r="CH41" s="606"/>
      <c r="CI41" s="606"/>
      <c r="CJ41" s="606"/>
      <c r="CK41" s="606"/>
      <c r="CL41" s="606"/>
      <c r="CM41" s="606"/>
      <c r="CN41" s="606"/>
      <c r="CO41" s="606"/>
      <c r="CP41" s="606"/>
      <c r="CQ41" s="607"/>
      <c r="CR41" s="608" t="s">
        <v>121</v>
      </c>
      <c r="CS41" s="621"/>
      <c r="CT41" s="621"/>
      <c r="CU41" s="621"/>
      <c r="CV41" s="621"/>
      <c r="CW41" s="621"/>
      <c r="CX41" s="621"/>
      <c r="CY41" s="622"/>
      <c r="CZ41" s="611" t="s">
        <v>121</v>
      </c>
      <c r="DA41" s="623"/>
      <c r="DB41" s="623"/>
      <c r="DC41" s="624"/>
      <c r="DD41" s="614" t="s">
        <v>121</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340</v>
      </c>
      <c r="AR42" s="654"/>
      <c r="AS42" s="654"/>
      <c r="AT42" s="654"/>
      <c r="AU42" s="654"/>
      <c r="AV42" s="654"/>
      <c r="AW42" s="654"/>
      <c r="AX42" s="654"/>
      <c r="AY42" s="655"/>
      <c r="AZ42" s="592">
        <v>558591</v>
      </c>
      <c r="BA42" s="633"/>
      <c r="BB42" s="633"/>
      <c r="BC42" s="633"/>
      <c r="BD42" s="593"/>
      <c r="BE42" s="593"/>
      <c r="BF42" s="656"/>
      <c r="BG42" s="651"/>
      <c r="BH42" s="652"/>
      <c r="BI42" s="652"/>
      <c r="BJ42" s="652"/>
      <c r="BK42" s="652"/>
      <c r="BL42" s="215"/>
      <c r="BM42" s="590" t="s">
        <v>341</v>
      </c>
      <c r="BN42" s="590"/>
      <c r="BO42" s="590"/>
      <c r="BP42" s="590"/>
      <c r="BQ42" s="590"/>
      <c r="BR42" s="590"/>
      <c r="BS42" s="590"/>
      <c r="BT42" s="590"/>
      <c r="BU42" s="591"/>
      <c r="BV42" s="592">
        <v>384</v>
      </c>
      <c r="BW42" s="633"/>
      <c r="BX42" s="633"/>
      <c r="BY42" s="633"/>
      <c r="BZ42" s="633"/>
      <c r="CA42" s="633"/>
      <c r="CB42" s="634"/>
      <c r="CD42" s="605" t="s">
        <v>342</v>
      </c>
      <c r="CE42" s="606"/>
      <c r="CF42" s="606"/>
      <c r="CG42" s="606"/>
      <c r="CH42" s="606"/>
      <c r="CI42" s="606"/>
      <c r="CJ42" s="606"/>
      <c r="CK42" s="606"/>
      <c r="CL42" s="606"/>
      <c r="CM42" s="606"/>
      <c r="CN42" s="606"/>
      <c r="CO42" s="606"/>
      <c r="CP42" s="606"/>
      <c r="CQ42" s="607"/>
      <c r="CR42" s="608">
        <v>2166300</v>
      </c>
      <c r="CS42" s="621"/>
      <c r="CT42" s="621"/>
      <c r="CU42" s="621"/>
      <c r="CV42" s="621"/>
      <c r="CW42" s="621"/>
      <c r="CX42" s="621"/>
      <c r="CY42" s="622"/>
      <c r="CZ42" s="611">
        <v>12.9</v>
      </c>
      <c r="DA42" s="623"/>
      <c r="DB42" s="623"/>
      <c r="DC42" s="624"/>
      <c r="DD42" s="614">
        <v>322252</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343</v>
      </c>
      <c r="CD43" s="605" t="s">
        <v>344</v>
      </c>
      <c r="CE43" s="606"/>
      <c r="CF43" s="606"/>
      <c r="CG43" s="606"/>
      <c r="CH43" s="606"/>
      <c r="CI43" s="606"/>
      <c r="CJ43" s="606"/>
      <c r="CK43" s="606"/>
      <c r="CL43" s="606"/>
      <c r="CM43" s="606"/>
      <c r="CN43" s="606"/>
      <c r="CO43" s="606"/>
      <c r="CP43" s="606"/>
      <c r="CQ43" s="607"/>
      <c r="CR43" s="608">
        <v>20570</v>
      </c>
      <c r="CS43" s="621"/>
      <c r="CT43" s="621"/>
      <c r="CU43" s="621"/>
      <c r="CV43" s="621"/>
      <c r="CW43" s="621"/>
      <c r="CX43" s="621"/>
      <c r="CY43" s="622"/>
      <c r="CZ43" s="611">
        <v>0.1</v>
      </c>
      <c r="DA43" s="623"/>
      <c r="DB43" s="623"/>
      <c r="DC43" s="624"/>
      <c r="DD43" s="614">
        <v>20570</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345</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293</v>
      </c>
      <c r="CE44" s="628"/>
      <c r="CF44" s="605" t="s">
        <v>346</v>
      </c>
      <c r="CG44" s="606"/>
      <c r="CH44" s="606"/>
      <c r="CI44" s="606"/>
      <c r="CJ44" s="606"/>
      <c r="CK44" s="606"/>
      <c r="CL44" s="606"/>
      <c r="CM44" s="606"/>
      <c r="CN44" s="606"/>
      <c r="CO44" s="606"/>
      <c r="CP44" s="606"/>
      <c r="CQ44" s="607"/>
      <c r="CR44" s="608">
        <v>2166276</v>
      </c>
      <c r="CS44" s="609"/>
      <c r="CT44" s="609"/>
      <c r="CU44" s="609"/>
      <c r="CV44" s="609"/>
      <c r="CW44" s="609"/>
      <c r="CX44" s="609"/>
      <c r="CY44" s="610"/>
      <c r="CZ44" s="611">
        <v>12.9</v>
      </c>
      <c r="DA44" s="612"/>
      <c r="DB44" s="612"/>
      <c r="DC44" s="613"/>
      <c r="DD44" s="614">
        <v>322228</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347</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348</v>
      </c>
      <c r="CG45" s="606"/>
      <c r="CH45" s="606"/>
      <c r="CI45" s="606"/>
      <c r="CJ45" s="606"/>
      <c r="CK45" s="606"/>
      <c r="CL45" s="606"/>
      <c r="CM45" s="606"/>
      <c r="CN45" s="606"/>
      <c r="CO45" s="606"/>
      <c r="CP45" s="606"/>
      <c r="CQ45" s="607"/>
      <c r="CR45" s="608">
        <v>980146</v>
      </c>
      <c r="CS45" s="621"/>
      <c r="CT45" s="621"/>
      <c r="CU45" s="621"/>
      <c r="CV45" s="621"/>
      <c r="CW45" s="621"/>
      <c r="CX45" s="621"/>
      <c r="CY45" s="622"/>
      <c r="CZ45" s="611">
        <v>5.8</v>
      </c>
      <c r="DA45" s="623"/>
      <c r="DB45" s="623"/>
      <c r="DC45" s="624"/>
      <c r="DD45" s="614">
        <v>53298</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349</v>
      </c>
      <c r="CG46" s="606"/>
      <c r="CH46" s="606"/>
      <c r="CI46" s="606"/>
      <c r="CJ46" s="606"/>
      <c r="CK46" s="606"/>
      <c r="CL46" s="606"/>
      <c r="CM46" s="606"/>
      <c r="CN46" s="606"/>
      <c r="CO46" s="606"/>
      <c r="CP46" s="606"/>
      <c r="CQ46" s="607"/>
      <c r="CR46" s="608">
        <v>1102365</v>
      </c>
      <c r="CS46" s="609"/>
      <c r="CT46" s="609"/>
      <c r="CU46" s="609"/>
      <c r="CV46" s="609"/>
      <c r="CW46" s="609"/>
      <c r="CX46" s="609"/>
      <c r="CY46" s="610"/>
      <c r="CZ46" s="611">
        <v>6.6</v>
      </c>
      <c r="DA46" s="612"/>
      <c r="DB46" s="612"/>
      <c r="DC46" s="613"/>
      <c r="DD46" s="614">
        <v>239517</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350</v>
      </c>
      <c r="CG47" s="606"/>
      <c r="CH47" s="606"/>
      <c r="CI47" s="606"/>
      <c r="CJ47" s="606"/>
      <c r="CK47" s="606"/>
      <c r="CL47" s="606"/>
      <c r="CM47" s="606"/>
      <c r="CN47" s="606"/>
      <c r="CO47" s="606"/>
      <c r="CP47" s="606"/>
      <c r="CQ47" s="607"/>
      <c r="CR47" s="608">
        <v>24</v>
      </c>
      <c r="CS47" s="621"/>
      <c r="CT47" s="621"/>
      <c r="CU47" s="621"/>
      <c r="CV47" s="621"/>
      <c r="CW47" s="621"/>
      <c r="CX47" s="621"/>
      <c r="CY47" s="622"/>
      <c r="CZ47" s="611">
        <v>0</v>
      </c>
      <c r="DA47" s="623"/>
      <c r="DB47" s="623"/>
      <c r="DC47" s="624"/>
      <c r="DD47" s="614">
        <v>24</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19"/>
      <c r="CD48" s="631"/>
      <c r="CE48" s="632"/>
      <c r="CF48" s="605" t="s">
        <v>351</v>
      </c>
      <c r="CG48" s="606"/>
      <c r="CH48" s="606"/>
      <c r="CI48" s="606"/>
      <c r="CJ48" s="606"/>
      <c r="CK48" s="606"/>
      <c r="CL48" s="606"/>
      <c r="CM48" s="606"/>
      <c r="CN48" s="606"/>
      <c r="CO48" s="606"/>
      <c r="CP48" s="606"/>
      <c r="CQ48" s="607"/>
      <c r="CR48" s="608" t="s">
        <v>121</v>
      </c>
      <c r="CS48" s="609"/>
      <c r="CT48" s="609"/>
      <c r="CU48" s="609"/>
      <c r="CV48" s="609"/>
      <c r="CW48" s="609"/>
      <c r="CX48" s="609"/>
      <c r="CY48" s="610"/>
      <c r="CZ48" s="611" t="s">
        <v>121</v>
      </c>
      <c r="DA48" s="612"/>
      <c r="DB48" s="612"/>
      <c r="DC48" s="613"/>
      <c r="DD48" s="614" t="s">
        <v>121</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352</v>
      </c>
      <c r="CE49" s="590"/>
      <c r="CF49" s="590"/>
      <c r="CG49" s="590"/>
      <c r="CH49" s="590"/>
      <c r="CI49" s="590"/>
      <c r="CJ49" s="590"/>
      <c r="CK49" s="590"/>
      <c r="CL49" s="590"/>
      <c r="CM49" s="590"/>
      <c r="CN49" s="590"/>
      <c r="CO49" s="590"/>
      <c r="CP49" s="590"/>
      <c r="CQ49" s="591"/>
      <c r="CR49" s="592">
        <v>16798102</v>
      </c>
      <c r="CS49" s="593"/>
      <c r="CT49" s="593"/>
      <c r="CU49" s="593"/>
      <c r="CV49" s="593"/>
      <c r="CW49" s="593"/>
      <c r="CX49" s="593"/>
      <c r="CY49" s="594"/>
      <c r="CZ49" s="595">
        <v>100</v>
      </c>
      <c r="DA49" s="596"/>
      <c r="DB49" s="596"/>
      <c r="DC49" s="597"/>
      <c r="DD49" s="598">
        <v>9501105</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au8+YKLxrNrhn+HAQUm6kgYwnMknAmOsUU+Zzgo6sH8mvGIxYzvf1kvIRvSHnTI+MSS7ZFo4dHm3eP7JgG+RNg==" saltValue="FJxpLEALkm1Gx5BqvlQP5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view="pageBreakPreview" zoomScale="55" zoomScaleNormal="70" zoomScaleSheetLayoutView="55" workbookViewId="0">
      <selection activeCell="V32" sqref="V32:Z32"/>
    </sheetView>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353</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354</v>
      </c>
      <c r="DK2" s="1079"/>
      <c r="DL2" s="1079"/>
      <c r="DM2" s="1079"/>
      <c r="DN2" s="1079"/>
      <c r="DO2" s="1080"/>
      <c r="DP2" s="222"/>
      <c r="DQ2" s="1078" t="s">
        <v>355</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46" t="s">
        <v>356</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357</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2">
      <c r="A5" s="982" t="s">
        <v>358</v>
      </c>
      <c r="B5" s="983"/>
      <c r="C5" s="983"/>
      <c r="D5" s="983"/>
      <c r="E5" s="983"/>
      <c r="F5" s="983"/>
      <c r="G5" s="983"/>
      <c r="H5" s="983"/>
      <c r="I5" s="983"/>
      <c r="J5" s="983"/>
      <c r="K5" s="983"/>
      <c r="L5" s="983"/>
      <c r="M5" s="983"/>
      <c r="N5" s="983"/>
      <c r="O5" s="983"/>
      <c r="P5" s="984"/>
      <c r="Q5" s="988" t="s">
        <v>359</v>
      </c>
      <c r="R5" s="989"/>
      <c r="S5" s="989"/>
      <c r="T5" s="989"/>
      <c r="U5" s="990"/>
      <c r="V5" s="988" t="s">
        <v>360</v>
      </c>
      <c r="W5" s="989"/>
      <c r="X5" s="989"/>
      <c r="Y5" s="989"/>
      <c r="Z5" s="990"/>
      <c r="AA5" s="988" t="s">
        <v>361</v>
      </c>
      <c r="AB5" s="989"/>
      <c r="AC5" s="989"/>
      <c r="AD5" s="989"/>
      <c r="AE5" s="989"/>
      <c r="AF5" s="1081" t="s">
        <v>362</v>
      </c>
      <c r="AG5" s="989"/>
      <c r="AH5" s="989"/>
      <c r="AI5" s="989"/>
      <c r="AJ5" s="1002"/>
      <c r="AK5" s="989" t="s">
        <v>363</v>
      </c>
      <c r="AL5" s="989"/>
      <c r="AM5" s="989"/>
      <c r="AN5" s="989"/>
      <c r="AO5" s="990"/>
      <c r="AP5" s="988" t="s">
        <v>364</v>
      </c>
      <c r="AQ5" s="989"/>
      <c r="AR5" s="989"/>
      <c r="AS5" s="989"/>
      <c r="AT5" s="990"/>
      <c r="AU5" s="988" t="s">
        <v>365</v>
      </c>
      <c r="AV5" s="989"/>
      <c r="AW5" s="989"/>
      <c r="AX5" s="989"/>
      <c r="AY5" s="1002"/>
      <c r="AZ5" s="226"/>
      <c r="BA5" s="226"/>
      <c r="BB5" s="226"/>
      <c r="BC5" s="226"/>
      <c r="BD5" s="226"/>
      <c r="BE5" s="227"/>
      <c r="BF5" s="227"/>
      <c r="BG5" s="227"/>
      <c r="BH5" s="227"/>
      <c r="BI5" s="227"/>
      <c r="BJ5" s="227"/>
      <c r="BK5" s="227"/>
      <c r="BL5" s="227"/>
      <c r="BM5" s="227"/>
      <c r="BN5" s="227"/>
      <c r="BO5" s="227"/>
      <c r="BP5" s="227"/>
      <c r="BQ5" s="982" t="s">
        <v>366</v>
      </c>
      <c r="BR5" s="983"/>
      <c r="BS5" s="983"/>
      <c r="BT5" s="983"/>
      <c r="BU5" s="983"/>
      <c r="BV5" s="983"/>
      <c r="BW5" s="983"/>
      <c r="BX5" s="983"/>
      <c r="BY5" s="983"/>
      <c r="BZ5" s="983"/>
      <c r="CA5" s="983"/>
      <c r="CB5" s="983"/>
      <c r="CC5" s="983"/>
      <c r="CD5" s="983"/>
      <c r="CE5" s="983"/>
      <c r="CF5" s="983"/>
      <c r="CG5" s="984"/>
      <c r="CH5" s="988" t="s">
        <v>367</v>
      </c>
      <c r="CI5" s="989"/>
      <c r="CJ5" s="989"/>
      <c r="CK5" s="989"/>
      <c r="CL5" s="990"/>
      <c r="CM5" s="988" t="s">
        <v>368</v>
      </c>
      <c r="CN5" s="989"/>
      <c r="CO5" s="989"/>
      <c r="CP5" s="989"/>
      <c r="CQ5" s="990"/>
      <c r="CR5" s="988" t="s">
        <v>369</v>
      </c>
      <c r="CS5" s="989"/>
      <c r="CT5" s="989"/>
      <c r="CU5" s="989"/>
      <c r="CV5" s="990"/>
      <c r="CW5" s="988" t="s">
        <v>370</v>
      </c>
      <c r="CX5" s="989"/>
      <c r="CY5" s="989"/>
      <c r="CZ5" s="989"/>
      <c r="DA5" s="990"/>
      <c r="DB5" s="988" t="s">
        <v>371</v>
      </c>
      <c r="DC5" s="989"/>
      <c r="DD5" s="989"/>
      <c r="DE5" s="989"/>
      <c r="DF5" s="990"/>
      <c r="DG5" s="1071" t="s">
        <v>372</v>
      </c>
      <c r="DH5" s="1072"/>
      <c r="DI5" s="1072"/>
      <c r="DJ5" s="1072"/>
      <c r="DK5" s="1073"/>
      <c r="DL5" s="1071" t="s">
        <v>373</v>
      </c>
      <c r="DM5" s="1072"/>
      <c r="DN5" s="1072"/>
      <c r="DO5" s="1072"/>
      <c r="DP5" s="1073"/>
      <c r="DQ5" s="988" t="s">
        <v>374</v>
      </c>
      <c r="DR5" s="989"/>
      <c r="DS5" s="989"/>
      <c r="DT5" s="989"/>
      <c r="DU5" s="990"/>
      <c r="DV5" s="988" t="s">
        <v>365</v>
      </c>
      <c r="DW5" s="989"/>
      <c r="DX5" s="989"/>
      <c r="DY5" s="989"/>
      <c r="DZ5" s="1002"/>
      <c r="EA5" s="229"/>
    </row>
    <row r="6" spans="1:131" s="230"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2">
      <c r="A7" s="231">
        <v>1</v>
      </c>
      <c r="B7" s="1034" t="s">
        <v>375</v>
      </c>
      <c r="C7" s="1035"/>
      <c r="D7" s="1035"/>
      <c r="E7" s="1035"/>
      <c r="F7" s="1035"/>
      <c r="G7" s="1035"/>
      <c r="H7" s="1035"/>
      <c r="I7" s="1035"/>
      <c r="J7" s="1035"/>
      <c r="K7" s="1035"/>
      <c r="L7" s="1035"/>
      <c r="M7" s="1035"/>
      <c r="N7" s="1035"/>
      <c r="O7" s="1035"/>
      <c r="P7" s="1036"/>
      <c r="Q7" s="1089">
        <v>16726</v>
      </c>
      <c r="R7" s="1090"/>
      <c r="S7" s="1090"/>
      <c r="T7" s="1090"/>
      <c r="U7" s="1090"/>
      <c r="V7" s="1090">
        <v>16415</v>
      </c>
      <c r="W7" s="1090"/>
      <c r="X7" s="1090"/>
      <c r="Y7" s="1090"/>
      <c r="Z7" s="1090"/>
      <c r="AA7" s="1090">
        <v>311</v>
      </c>
      <c r="AB7" s="1090"/>
      <c r="AC7" s="1090"/>
      <c r="AD7" s="1090"/>
      <c r="AE7" s="1091"/>
      <c r="AF7" s="1092">
        <v>273</v>
      </c>
      <c r="AG7" s="1093"/>
      <c r="AH7" s="1093"/>
      <c r="AI7" s="1093"/>
      <c r="AJ7" s="1094"/>
      <c r="AK7" s="1095">
        <v>2083</v>
      </c>
      <c r="AL7" s="1096"/>
      <c r="AM7" s="1096"/>
      <c r="AN7" s="1096"/>
      <c r="AO7" s="1096"/>
      <c r="AP7" s="1096">
        <v>5573</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567</v>
      </c>
      <c r="BT7" s="1087"/>
      <c r="BU7" s="1087"/>
      <c r="BV7" s="1087"/>
      <c r="BW7" s="1087"/>
      <c r="BX7" s="1087"/>
      <c r="BY7" s="1087"/>
      <c r="BZ7" s="1087"/>
      <c r="CA7" s="1087"/>
      <c r="CB7" s="1087"/>
      <c r="CC7" s="1087"/>
      <c r="CD7" s="1087"/>
      <c r="CE7" s="1087"/>
      <c r="CF7" s="1087"/>
      <c r="CG7" s="1099"/>
      <c r="CH7" s="1083" t="s">
        <v>570</v>
      </c>
      <c r="CI7" s="1084"/>
      <c r="CJ7" s="1084"/>
      <c r="CK7" s="1084"/>
      <c r="CL7" s="1085"/>
      <c r="CM7" s="1083">
        <v>22</v>
      </c>
      <c r="CN7" s="1084"/>
      <c r="CO7" s="1084"/>
      <c r="CP7" s="1084"/>
      <c r="CQ7" s="1085"/>
      <c r="CR7" s="1083">
        <v>4</v>
      </c>
      <c r="CS7" s="1084"/>
      <c r="CT7" s="1084"/>
      <c r="CU7" s="1084"/>
      <c r="CV7" s="1085"/>
      <c r="CW7" s="1083">
        <v>15</v>
      </c>
      <c r="CX7" s="1084"/>
      <c r="CY7" s="1084"/>
      <c r="CZ7" s="1084"/>
      <c r="DA7" s="1085"/>
      <c r="DB7" s="1083" t="s">
        <v>568</v>
      </c>
      <c r="DC7" s="1084"/>
      <c r="DD7" s="1084"/>
      <c r="DE7" s="1084"/>
      <c r="DF7" s="1085"/>
      <c r="DG7" s="1083" t="s">
        <v>568</v>
      </c>
      <c r="DH7" s="1084"/>
      <c r="DI7" s="1084"/>
      <c r="DJ7" s="1084"/>
      <c r="DK7" s="1085"/>
      <c r="DL7" s="1083" t="s">
        <v>568</v>
      </c>
      <c r="DM7" s="1084"/>
      <c r="DN7" s="1084"/>
      <c r="DO7" s="1084"/>
      <c r="DP7" s="1085"/>
      <c r="DQ7" s="1083" t="s">
        <v>568</v>
      </c>
      <c r="DR7" s="1084"/>
      <c r="DS7" s="1084"/>
      <c r="DT7" s="1084"/>
      <c r="DU7" s="1085"/>
      <c r="DV7" s="1086"/>
      <c r="DW7" s="1087"/>
      <c r="DX7" s="1087"/>
      <c r="DY7" s="1087"/>
      <c r="DZ7" s="1088"/>
      <c r="EA7" s="229"/>
    </row>
    <row r="8" spans="1:131" s="230" customFormat="1" ht="26.25" customHeight="1" x14ac:dyDescent="0.2">
      <c r="A8" s="233">
        <v>2</v>
      </c>
      <c r="B8" s="1017" t="s">
        <v>376</v>
      </c>
      <c r="C8" s="1018"/>
      <c r="D8" s="1018"/>
      <c r="E8" s="1018"/>
      <c r="F8" s="1018"/>
      <c r="G8" s="1018"/>
      <c r="H8" s="1018"/>
      <c r="I8" s="1018"/>
      <c r="J8" s="1018"/>
      <c r="K8" s="1018"/>
      <c r="L8" s="1018"/>
      <c r="M8" s="1018"/>
      <c r="N8" s="1018"/>
      <c r="O8" s="1018"/>
      <c r="P8" s="1019"/>
      <c r="Q8" s="1025">
        <v>0</v>
      </c>
      <c r="R8" s="1026"/>
      <c r="S8" s="1026"/>
      <c r="T8" s="1026"/>
      <c r="U8" s="1026"/>
      <c r="V8" s="1026">
        <v>0</v>
      </c>
      <c r="W8" s="1026"/>
      <c r="X8" s="1026"/>
      <c r="Y8" s="1026"/>
      <c r="Z8" s="1026"/>
      <c r="AA8" s="1026">
        <v>0</v>
      </c>
      <c r="AB8" s="1026"/>
      <c r="AC8" s="1026"/>
      <c r="AD8" s="1026"/>
      <c r="AE8" s="1027"/>
      <c r="AF8" s="1022">
        <v>0</v>
      </c>
      <c r="AG8" s="1023"/>
      <c r="AH8" s="1023"/>
      <c r="AI8" s="1023"/>
      <c r="AJ8" s="1024"/>
      <c r="AK8" s="1067" t="s">
        <v>553</v>
      </c>
      <c r="AL8" s="1068"/>
      <c r="AM8" s="1068"/>
      <c r="AN8" s="1068"/>
      <c r="AO8" s="1068"/>
      <c r="AP8" s="1068" t="s">
        <v>553</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t="s">
        <v>569</v>
      </c>
      <c r="BT8" s="980"/>
      <c r="BU8" s="980"/>
      <c r="BV8" s="980"/>
      <c r="BW8" s="980"/>
      <c r="BX8" s="980"/>
      <c r="BY8" s="980"/>
      <c r="BZ8" s="980"/>
      <c r="CA8" s="980"/>
      <c r="CB8" s="980"/>
      <c r="CC8" s="980"/>
      <c r="CD8" s="980"/>
      <c r="CE8" s="980"/>
      <c r="CF8" s="980"/>
      <c r="CG8" s="1001"/>
      <c r="CH8" s="976">
        <v>42</v>
      </c>
      <c r="CI8" s="977"/>
      <c r="CJ8" s="977"/>
      <c r="CK8" s="977"/>
      <c r="CL8" s="978"/>
      <c r="CM8" s="976">
        <v>83</v>
      </c>
      <c r="CN8" s="977"/>
      <c r="CO8" s="977"/>
      <c r="CP8" s="977"/>
      <c r="CQ8" s="978"/>
      <c r="CR8" s="976">
        <v>2</v>
      </c>
      <c r="CS8" s="977"/>
      <c r="CT8" s="977"/>
      <c r="CU8" s="977"/>
      <c r="CV8" s="978"/>
      <c r="CW8" s="976" t="s">
        <v>568</v>
      </c>
      <c r="CX8" s="977"/>
      <c r="CY8" s="977"/>
      <c r="CZ8" s="977"/>
      <c r="DA8" s="978"/>
      <c r="DB8" s="976" t="s">
        <v>568</v>
      </c>
      <c r="DC8" s="977"/>
      <c r="DD8" s="977"/>
      <c r="DE8" s="977"/>
      <c r="DF8" s="978"/>
      <c r="DG8" s="976" t="s">
        <v>568</v>
      </c>
      <c r="DH8" s="977"/>
      <c r="DI8" s="977"/>
      <c r="DJ8" s="977"/>
      <c r="DK8" s="978"/>
      <c r="DL8" s="976" t="s">
        <v>568</v>
      </c>
      <c r="DM8" s="977"/>
      <c r="DN8" s="977"/>
      <c r="DO8" s="977"/>
      <c r="DP8" s="978"/>
      <c r="DQ8" s="976" t="s">
        <v>568</v>
      </c>
      <c r="DR8" s="977"/>
      <c r="DS8" s="977"/>
      <c r="DT8" s="977"/>
      <c r="DU8" s="978"/>
      <c r="DV8" s="979"/>
      <c r="DW8" s="980"/>
      <c r="DX8" s="980"/>
      <c r="DY8" s="980"/>
      <c r="DZ8" s="981"/>
      <c r="EA8" s="229"/>
    </row>
    <row r="9" spans="1:131" s="230" customFormat="1" ht="26.25" customHeight="1" x14ac:dyDescent="0.2">
      <c r="A9" s="233">
        <v>3</v>
      </c>
      <c r="B9" s="1017" t="s">
        <v>377</v>
      </c>
      <c r="C9" s="1018"/>
      <c r="D9" s="1018"/>
      <c r="E9" s="1018"/>
      <c r="F9" s="1018"/>
      <c r="G9" s="1018"/>
      <c r="H9" s="1018"/>
      <c r="I9" s="1018"/>
      <c r="J9" s="1018"/>
      <c r="K9" s="1018"/>
      <c r="L9" s="1018"/>
      <c r="M9" s="1018"/>
      <c r="N9" s="1018"/>
      <c r="O9" s="1018"/>
      <c r="P9" s="1019"/>
      <c r="Q9" s="1025">
        <v>6</v>
      </c>
      <c r="R9" s="1026"/>
      <c r="S9" s="1026"/>
      <c r="T9" s="1026"/>
      <c r="U9" s="1026"/>
      <c r="V9" s="1026">
        <v>5</v>
      </c>
      <c r="W9" s="1026"/>
      <c r="X9" s="1026"/>
      <c r="Y9" s="1026"/>
      <c r="Z9" s="1026"/>
      <c r="AA9" s="1026">
        <v>1</v>
      </c>
      <c r="AB9" s="1026"/>
      <c r="AC9" s="1026"/>
      <c r="AD9" s="1026"/>
      <c r="AE9" s="1027"/>
      <c r="AF9" s="1022">
        <v>1</v>
      </c>
      <c r="AG9" s="1023"/>
      <c r="AH9" s="1023"/>
      <c r="AI9" s="1023"/>
      <c r="AJ9" s="1024"/>
      <c r="AK9" s="1067" t="s">
        <v>553</v>
      </c>
      <c r="AL9" s="1068"/>
      <c r="AM9" s="1068"/>
      <c r="AN9" s="1068"/>
      <c r="AO9" s="1068"/>
      <c r="AP9" s="1068" t="s">
        <v>553</v>
      </c>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2">
      <c r="A10" s="233">
        <v>4</v>
      </c>
      <c r="B10" s="1017" t="s">
        <v>378</v>
      </c>
      <c r="C10" s="1018"/>
      <c r="D10" s="1018"/>
      <c r="E10" s="1018"/>
      <c r="F10" s="1018"/>
      <c r="G10" s="1018"/>
      <c r="H10" s="1018"/>
      <c r="I10" s="1018"/>
      <c r="J10" s="1018"/>
      <c r="K10" s="1018"/>
      <c r="L10" s="1018"/>
      <c r="M10" s="1018"/>
      <c r="N10" s="1018"/>
      <c r="O10" s="1018"/>
      <c r="P10" s="1019"/>
      <c r="Q10" s="1025">
        <v>496</v>
      </c>
      <c r="R10" s="1026"/>
      <c r="S10" s="1026"/>
      <c r="T10" s="1026"/>
      <c r="U10" s="1026"/>
      <c r="V10" s="1026">
        <v>380</v>
      </c>
      <c r="W10" s="1026"/>
      <c r="X10" s="1026"/>
      <c r="Y10" s="1026"/>
      <c r="Z10" s="1026"/>
      <c r="AA10" s="1026">
        <v>116</v>
      </c>
      <c r="AB10" s="1026"/>
      <c r="AC10" s="1026"/>
      <c r="AD10" s="1026"/>
      <c r="AE10" s="1027"/>
      <c r="AF10" s="1022">
        <v>116</v>
      </c>
      <c r="AG10" s="1023"/>
      <c r="AH10" s="1023"/>
      <c r="AI10" s="1023"/>
      <c r="AJ10" s="1024"/>
      <c r="AK10" s="1067" t="s">
        <v>553</v>
      </c>
      <c r="AL10" s="1068"/>
      <c r="AM10" s="1068"/>
      <c r="AN10" s="1068"/>
      <c r="AO10" s="1068"/>
      <c r="AP10" s="1068" t="s">
        <v>553</v>
      </c>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2">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2">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2">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2">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2">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2">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2">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2">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2">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2">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5">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2">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379</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5">
      <c r="A23" s="235" t="s">
        <v>380</v>
      </c>
      <c r="B23" s="924" t="s">
        <v>381</v>
      </c>
      <c r="C23" s="925"/>
      <c r="D23" s="925"/>
      <c r="E23" s="925"/>
      <c r="F23" s="925"/>
      <c r="G23" s="925"/>
      <c r="H23" s="925"/>
      <c r="I23" s="925"/>
      <c r="J23" s="925"/>
      <c r="K23" s="925"/>
      <c r="L23" s="925"/>
      <c r="M23" s="925"/>
      <c r="N23" s="925"/>
      <c r="O23" s="925"/>
      <c r="P23" s="935"/>
      <c r="Q23" s="1054">
        <v>17221</v>
      </c>
      <c r="R23" s="1048"/>
      <c r="S23" s="1048"/>
      <c r="T23" s="1048"/>
      <c r="U23" s="1048"/>
      <c r="V23" s="1048">
        <v>16798</v>
      </c>
      <c r="W23" s="1048"/>
      <c r="X23" s="1048"/>
      <c r="Y23" s="1048"/>
      <c r="Z23" s="1048"/>
      <c r="AA23" s="1048">
        <v>423</v>
      </c>
      <c r="AB23" s="1048"/>
      <c r="AC23" s="1048"/>
      <c r="AD23" s="1048"/>
      <c r="AE23" s="1055"/>
      <c r="AF23" s="1056">
        <v>390</v>
      </c>
      <c r="AG23" s="1048"/>
      <c r="AH23" s="1048"/>
      <c r="AI23" s="1048"/>
      <c r="AJ23" s="1057"/>
      <c r="AK23" s="1058"/>
      <c r="AL23" s="1059"/>
      <c r="AM23" s="1059"/>
      <c r="AN23" s="1059"/>
      <c r="AO23" s="1059"/>
      <c r="AP23" s="1048">
        <v>5573</v>
      </c>
      <c r="AQ23" s="1048"/>
      <c r="AR23" s="1048"/>
      <c r="AS23" s="1048"/>
      <c r="AT23" s="1048"/>
      <c r="AU23" s="1049"/>
      <c r="AV23" s="1049"/>
      <c r="AW23" s="1049"/>
      <c r="AX23" s="1049"/>
      <c r="AY23" s="1050"/>
      <c r="AZ23" s="1051" t="s">
        <v>121</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2">
      <c r="A24" s="1047" t="s">
        <v>382</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5">
      <c r="A25" s="1046" t="s">
        <v>383</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358</v>
      </c>
      <c r="B26" s="983"/>
      <c r="C26" s="983"/>
      <c r="D26" s="983"/>
      <c r="E26" s="983"/>
      <c r="F26" s="983"/>
      <c r="G26" s="983"/>
      <c r="H26" s="983"/>
      <c r="I26" s="983"/>
      <c r="J26" s="983"/>
      <c r="K26" s="983"/>
      <c r="L26" s="983"/>
      <c r="M26" s="983"/>
      <c r="N26" s="983"/>
      <c r="O26" s="983"/>
      <c r="P26" s="984"/>
      <c r="Q26" s="988" t="s">
        <v>384</v>
      </c>
      <c r="R26" s="989"/>
      <c r="S26" s="989"/>
      <c r="T26" s="989"/>
      <c r="U26" s="990"/>
      <c r="V26" s="988" t="s">
        <v>385</v>
      </c>
      <c r="W26" s="989"/>
      <c r="X26" s="989"/>
      <c r="Y26" s="989"/>
      <c r="Z26" s="990"/>
      <c r="AA26" s="988" t="s">
        <v>386</v>
      </c>
      <c r="AB26" s="989"/>
      <c r="AC26" s="989"/>
      <c r="AD26" s="989"/>
      <c r="AE26" s="989"/>
      <c r="AF26" s="1042" t="s">
        <v>387</v>
      </c>
      <c r="AG26" s="995"/>
      <c r="AH26" s="995"/>
      <c r="AI26" s="995"/>
      <c r="AJ26" s="1043"/>
      <c r="AK26" s="989" t="s">
        <v>388</v>
      </c>
      <c r="AL26" s="989"/>
      <c r="AM26" s="989"/>
      <c r="AN26" s="989"/>
      <c r="AO26" s="990"/>
      <c r="AP26" s="988" t="s">
        <v>389</v>
      </c>
      <c r="AQ26" s="989"/>
      <c r="AR26" s="989"/>
      <c r="AS26" s="989"/>
      <c r="AT26" s="990"/>
      <c r="AU26" s="988" t="s">
        <v>390</v>
      </c>
      <c r="AV26" s="989"/>
      <c r="AW26" s="989"/>
      <c r="AX26" s="989"/>
      <c r="AY26" s="990"/>
      <c r="AZ26" s="988" t="s">
        <v>391</v>
      </c>
      <c r="BA26" s="989"/>
      <c r="BB26" s="989"/>
      <c r="BC26" s="989"/>
      <c r="BD26" s="990"/>
      <c r="BE26" s="988" t="s">
        <v>365</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7">
        <v>1</v>
      </c>
      <c r="B28" s="1034" t="s">
        <v>392</v>
      </c>
      <c r="C28" s="1035"/>
      <c r="D28" s="1035"/>
      <c r="E28" s="1035"/>
      <c r="F28" s="1035"/>
      <c r="G28" s="1035"/>
      <c r="H28" s="1035"/>
      <c r="I28" s="1035"/>
      <c r="J28" s="1035"/>
      <c r="K28" s="1035"/>
      <c r="L28" s="1035"/>
      <c r="M28" s="1035"/>
      <c r="N28" s="1035"/>
      <c r="O28" s="1035"/>
      <c r="P28" s="1036"/>
      <c r="Q28" s="1037">
        <v>2315</v>
      </c>
      <c r="R28" s="1038"/>
      <c r="S28" s="1038"/>
      <c r="T28" s="1038"/>
      <c r="U28" s="1038"/>
      <c r="V28" s="1038">
        <v>2291</v>
      </c>
      <c r="W28" s="1038"/>
      <c r="X28" s="1038"/>
      <c r="Y28" s="1038"/>
      <c r="Z28" s="1038"/>
      <c r="AA28" s="1038">
        <v>24</v>
      </c>
      <c r="AB28" s="1038"/>
      <c r="AC28" s="1038"/>
      <c r="AD28" s="1038"/>
      <c r="AE28" s="1039"/>
      <c r="AF28" s="1040">
        <v>24</v>
      </c>
      <c r="AG28" s="1038"/>
      <c r="AH28" s="1038"/>
      <c r="AI28" s="1038"/>
      <c r="AJ28" s="1041"/>
      <c r="AK28" s="1029">
        <v>266</v>
      </c>
      <c r="AL28" s="1030"/>
      <c r="AM28" s="1030"/>
      <c r="AN28" s="1030"/>
      <c r="AO28" s="1030"/>
      <c r="AP28" s="1030" t="s">
        <v>568</v>
      </c>
      <c r="AQ28" s="1030"/>
      <c r="AR28" s="1030"/>
      <c r="AS28" s="1030"/>
      <c r="AT28" s="1030"/>
      <c r="AU28" s="1030" t="s">
        <v>568</v>
      </c>
      <c r="AV28" s="1030"/>
      <c r="AW28" s="1030"/>
      <c r="AX28" s="1030"/>
      <c r="AY28" s="1030"/>
      <c r="AZ28" s="1031"/>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7">
        <v>2</v>
      </c>
      <c r="B29" s="1017" t="s">
        <v>393</v>
      </c>
      <c r="C29" s="1018"/>
      <c r="D29" s="1018"/>
      <c r="E29" s="1018"/>
      <c r="F29" s="1018"/>
      <c r="G29" s="1018"/>
      <c r="H29" s="1018"/>
      <c r="I29" s="1018"/>
      <c r="J29" s="1018"/>
      <c r="K29" s="1018"/>
      <c r="L29" s="1018"/>
      <c r="M29" s="1018"/>
      <c r="N29" s="1018"/>
      <c r="O29" s="1018"/>
      <c r="P29" s="1019"/>
      <c r="Q29" s="1025">
        <v>7</v>
      </c>
      <c r="R29" s="1026"/>
      <c r="S29" s="1026"/>
      <c r="T29" s="1026"/>
      <c r="U29" s="1026"/>
      <c r="V29" s="1026">
        <v>7</v>
      </c>
      <c r="W29" s="1026"/>
      <c r="X29" s="1026"/>
      <c r="Y29" s="1026"/>
      <c r="Z29" s="1026"/>
      <c r="AA29" s="1026">
        <v>0</v>
      </c>
      <c r="AB29" s="1026"/>
      <c r="AC29" s="1026"/>
      <c r="AD29" s="1026"/>
      <c r="AE29" s="1027"/>
      <c r="AF29" s="1022">
        <v>0</v>
      </c>
      <c r="AG29" s="1023"/>
      <c r="AH29" s="1023"/>
      <c r="AI29" s="1023"/>
      <c r="AJ29" s="1024"/>
      <c r="AK29" s="967">
        <v>7</v>
      </c>
      <c r="AL29" s="958"/>
      <c r="AM29" s="958"/>
      <c r="AN29" s="958"/>
      <c r="AO29" s="958"/>
      <c r="AP29" s="958" t="s">
        <v>568</v>
      </c>
      <c r="AQ29" s="958"/>
      <c r="AR29" s="958"/>
      <c r="AS29" s="958"/>
      <c r="AT29" s="958"/>
      <c r="AU29" s="958" t="s">
        <v>568</v>
      </c>
      <c r="AV29" s="958"/>
      <c r="AW29" s="958"/>
      <c r="AX29" s="958"/>
      <c r="AY29" s="958"/>
      <c r="AZ29" s="1028"/>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7">
        <v>3</v>
      </c>
      <c r="B30" s="1017" t="s">
        <v>394</v>
      </c>
      <c r="C30" s="1018"/>
      <c r="D30" s="1018"/>
      <c r="E30" s="1018"/>
      <c r="F30" s="1018"/>
      <c r="G30" s="1018"/>
      <c r="H30" s="1018"/>
      <c r="I30" s="1018"/>
      <c r="J30" s="1018"/>
      <c r="K30" s="1018"/>
      <c r="L30" s="1018"/>
      <c r="M30" s="1018"/>
      <c r="N30" s="1018"/>
      <c r="O30" s="1018"/>
      <c r="P30" s="1019"/>
      <c r="Q30" s="1025">
        <v>1751</v>
      </c>
      <c r="R30" s="1026"/>
      <c r="S30" s="1026"/>
      <c r="T30" s="1026"/>
      <c r="U30" s="1026"/>
      <c r="V30" s="1026">
        <v>1695</v>
      </c>
      <c r="W30" s="1026"/>
      <c r="X30" s="1026"/>
      <c r="Y30" s="1026"/>
      <c r="Z30" s="1026"/>
      <c r="AA30" s="1026">
        <v>56</v>
      </c>
      <c r="AB30" s="1026"/>
      <c r="AC30" s="1026"/>
      <c r="AD30" s="1026"/>
      <c r="AE30" s="1027"/>
      <c r="AF30" s="1022">
        <v>56</v>
      </c>
      <c r="AG30" s="1023"/>
      <c r="AH30" s="1023"/>
      <c r="AI30" s="1023"/>
      <c r="AJ30" s="1024"/>
      <c r="AK30" s="967">
        <v>303</v>
      </c>
      <c r="AL30" s="958"/>
      <c r="AM30" s="958"/>
      <c r="AN30" s="958"/>
      <c r="AO30" s="958"/>
      <c r="AP30" s="958" t="s">
        <v>568</v>
      </c>
      <c r="AQ30" s="958"/>
      <c r="AR30" s="958"/>
      <c r="AS30" s="958"/>
      <c r="AT30" s="958"/>
      <c r="AU30" s="958" t="s">
        <v>568</v>
      </c>
      <c r="AV30" s="958"/>
      <c r="AW30" s="958"/>
      <c r="AX30" s="958"/>
      <c r="AY30" s="958"/>
      <c r="AZ30" s="1028"/>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7">
        <v>4</v>
      </c>
      <c r="B31" s="1017" t="s">
        <v>395</v>
      </c>
      <c r="C31" s="1018"/>
      <c r="D31" s="1018"/>
      <c r="E31" s="1018"/>
      <c r="F31" s="1018"/>
      <c r="G31" s="1018"/>
      <c r="H31" s="1018"/>
      <c r="I31" s="1018"/>
      <c r="J31" s="1018"/>
      <c r="K31" s="1018"/>
      <c r="L31" s="1018"/>
      <c r="M31" s="1018"/>
      <c r="N31" s="1018"/>
      <c r="O31" s="1018"/>
      <c r="P31" s="1019"/>
      <c r="Q31" s="1025">
        <v>223</v>
      </c>
      <c r="R31" s="1026"/>
      <c r="S31" s="1026"/>
      <c r="T31" s="1026"/>
      <c r="U31" s="1026"/>
      <c r="V31" s="1026">
        <v>217</v>
      </c>
      <c r="W31" s="1026"/>
      <c r="X31" s="1026"/>
      <c r="Y31" s="1026"/>
      <c r="Z31" s="1026"/>
      <c r="AA31" s="1026">
        <v>6</v>
      </c>
      <c r="AB31" s="1026"/>
      <c r="AC31" s="1026"/>
      <c r="AD31" s="1026"/>
      <c r="AE31" s="1027"/>
      <c r="AF31" s="1022">
        <v>6</v>
      </c>
      <c r="AG31" s="1023"/>
      <c r="AH31" s="1023"/>
      <c r="AI31" s="1023"/>
      <c r="AJ31" s="1024"/>
      <c r="AK31" s="967">
        <v>71</v>
      </c>
      <c r="AL31" s="958"/>
      <c r="AM31" s="958"/>
      <c r="AN31" s="958"/>
      <c r="AO31" s="958"/>
      <c r="AP31" s="958" t="s">
        <v>568</v>
      </c>
      <c r="AQ31" s="958"/>
      <c r="AR31" s="958"/>
      <c r="AS31" s="958"/>
      <c r="AT31" s="958"/>
      <c r="AU31" s="958" t="s">
        <v>568</v>
      </c>
      <c r="AV31" s="958"/>
      <c r="AW31" s="958"/>
      <c r="AX31" s="958"/>
      <c r="AY31" s="958"/>
      <c r="AZ31" s="1028"/>
      <c r="BA31" s="1028"/>
      <c r="BB31" s="1028"/>
      <c r="BC31" s="1028"/>
      <c r="BD31" s="1028"/>
      <c r="BE31" s="959"/>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7">
        <v>5</v>
      </c>
      <c r="B32" s="1017" t="s">
        <v>396</v>
      </c>
      <c r="C32" s="1018"/>
      <c r="D32" s="1018"/>
      <c r="E32" s="1018"/>
      <c r="F32" s="1018"/>
      <c r="G32" s="1018"/>
      <c r="H32" s="1018"/>
      <c r="I32" s="1018"/>
      <c r="J32" s="1018"/>
      <c r="K32" s="1018"/>
      <c r="L32" s="1018"/>
      <c r="M32" s="1018"/>
      <c r="N32" s="1018"/>
      <c r="O32" s="1018"/>
      <c r="P32" s="1019"/>
      <c r="Q32" s="1025">
        <v>356</v>
      </c>
      <c r="R32" s="1026"/>
      <c r="S32" s="1026"/>
      <c r="T32" s="1026"/>
      <c r="U32" s="1026"/>
      <c r="V32" s="1026">
        <v>299</v>
      </c>
      <c r="W32" s="1026"/>
      <c r="X32" s="1026"/>
      <c r="Y32" s="1026"/>
      <c r="Z32" s="1026"/>
      <c r="AA32" s="1026">
        <v>57</v>
      </c>
      <c r="AB32" s="1026"/>
      <c r="AC32" s="1026"/>
      <c r="AD32" s="1026"/>
      <c r="AE32" s="1027"/>
      <c r="AF32" s="1022">
        <v>778</v>
      </c>
      <c r="AG32" s="1023"/>
      <c r="AH32" s="1023"/>
      <c r="AI32" s="1023"/>
      <c r="AJ32" s="1024"/>
      <c r="AK32" s="967">
        <v>23</v>
      </c>
      <c r="AL32" s="958"/>
      <c r="AM32" s="958"/>
      <c r="AN32" s="958"/>
      <c r="AO32" s="958"/>
      <c r="AP32" s="958">
        <v>63</v>
      </c>
      <c r="AQ32" s="958"/>
      <c r="AR32" s="958"/>
      <c r="AS32" s="958"/>
      <c r="AT32" s="958"/>
      <c r="AU32" s="958">
        <v>1</v>
      </c>
      <c r="AV32" s="958"/>
      <c r="AW32" s="958"/>
      <c r="AX32" s="958"/>
      <c r="AY32" s="958"/>
      <c r="AZ32" s="1028"/>
      <c r="BA32" s="1028"/>
      <c r="BB32" s="1028"/>
      <c r="BC32" s="1028"/>
      <c r="BD32" s="1028"/>
      <c r="BE32" s="959" t="s">
        <v>397</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7">
        <v>6</v>
      </c>
      <c r="B33" s="1017" t="s">
        <v>398</v>
      </c>
      <c r="C33" s="1018"/>
      <c r="D33" s="1018"/>
      <c r="E33" s="1018"/>
      <c r="F33" s="1018"/>
      <c r="G33" s="1018"/>
      <c r="H33" s="1018"/>
      <c r="I33" s="1018"/>
      <c r="J33" s="1018"/>
      <c r="K33" s="1018"/>
      <c r="L33" s="1018"/>
      <c r="M33" s="1018"/>
      <c r="N33" s="1018"/>
      <c r="O33" s="1018"/>
      <c r="P33" s="1019"/>
      <c r="Q33" s="1025">
        <v>19</v>
      </c>
      <c r="R33" s="1026"/>
      <c r="S33" s="1026"/>
      <c r="T33" s="1026"/>
      <c r="U33" s="1026"/>
      <c r="V33" s="1026">
        <v>9</v>
      </c>
      <c r="W33" s="1026"/>
      <c r="X33" s="1026"/>
      <c r="Y33" s="1026"/>
      <c r="Z33" s="1026"/>
      <c r="AA33" s="1026">
        <v>11</v>
      </c>
      <c r="AB33" s="1026"/>
      <c r="AC33" s="1026"/>
      <c r="AD33" s="1026"/>
      <c r="AE33" s="1027"/>
      <c r="AF33" s="1022">
        <v>11</v>
      </c>
      <c r="AG33" s="1023"/>
      <c r="AH33" s="1023"/>
      <c r="AI33" s="1023"/>
      <c r="AJ33" s="1024"/>
      <c r="AK33" s="967">
        <v>7</v>
      </c>
      <c r="AL33" s="958"/>
      <c r="AM33" s="958"/>
      <c r="AN33" s="958"/>
      <c r="AO33" s="958"/>
      <c r="AP33" s="958" t="s">
        <v>553</v>
      </c>
      <c r="AQ33" s="958"/>
      <c r="AR33" s="958"/>
      <c r="AS33" s="958"/>
      <c r="AT33" s="958"/>
      <c r="AU33" s="958" t="s">
        <v>553</v>
      </c>
      <c r="AV33" s="958"/>
      <c r="AW33" s="958"/>
      <c r="AX33" s="958"/>
      <c r="AY33" s="958"/>
      <c r="AZ33" s="1028"/>
      <c r="BA33" s="1028"/>
      <c r="BB33" s="1028"/>
      <c r="BC33" s="1028"/>
      <c r="BD33" s="1028"/>
      <c r="BE33" s="959" t="s">
        <v>399</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7">
        <v>7</v>
      </c>
      <c r="B34" s="1017" t="s">
        <v>400</v>
      </c>
      <c r="C34" s="1018"/>
      <c r="D34" s="1018"/>
      <c r="E34" s="1018"/>
      <c r="F34" s="1018"/>
      <c r="G34" s="1018"/>
      <c r="H34" s="1018"/>
      <c r="I34" s="1018"/>
      <c r="J34" s="1018"/>
      <c r="K34" s="1018"/>
      <c r="L34" s="1018"/>
      <c r="M34" s="1018"/>
      <c r="N34" s="1018"/>
      <c r="O34" s="1018"/>
      <c r="P34" s="1019"/>
      <c r="Q34" s="1025">
        <v>172</v>
      </c>
      <c r="R34" s="1026"/>
      <c r="S34" s="1026"/>
      <c r="T34" s="1026"/>
      <c r="U34" s="1026"/>
      <c r="V34" s="1026">
        <v>170</v>
      </c>
      <c r="W34" s="1026"/>
      <c r="X34" s="1026"/>
      <c r="Y34" s="1026"/>
      <c r="Z34" s="1026"/>
      <c r="AA34" s="1026">
        <v>2</v>
      </c>
      <c r="AB34" s="1026"/>
      <c r="AC34" s="1026"/>
      <c r="AD34" s="1026"/>
      <c r="AE34" s="1027"/>
      <c r="AF34" s="1022">
        <v>2</v>
      </c>
      <c r="AG34" s="1023"/>
      <c r="AH34" s="1023"/>
      <c r="AI34" s="1023"/>
      <c r="AJ34" s="1024"/>
      <c r="AK34" s="967">
        <v>119</v>
      </c>
      <c r="AL34" s="958"/>
      <c r="AM34" s="958"/>
      <c r="AN34" s="958"/>
      <c r="AO34" s="958"/>
      <c r="AP34" s="958">
        <v>436</v>
      </c>
      <c r="AQ34" s="958"/>
      <c r="AR34" s="958"/>
      <c r="AS34" s="958"/>
      <c r="AT34" s="958"/>
      <c r="AU34" s="958">
        <v>433</v>
      </c>
      <c r="AV34" s="958"/>
      <c r="AW34" s="958"/>
      <c r="AX34" s="958"/>
      <c r="AY34" s="958"/>
      <c r="AZ34" s="1028"/>
      <c r="BA34" s="1028"/>
      <c r="BB34" s="1028"/>
      <c r="BC34" s="1028"/>
      <c r="BD34" s="1028"/>
      <c r="BE34" s="959" t="s">
        <v>399</v>
      </c>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401</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5" t="s">
        <v>380</v>
      </c>
      <c r="B63" s="924" t="s">
        <v>402</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878</v>
      </c>
      <c r="AG63" s="946"/>
      <c r="AH63" s="946"/>
      <c r="AI63" s="946"/>
      <c r="AJ63" s="1009"/>
      <c r="AK63" s="1010"/>
      <c r="AL63" s="950"/>
      <c r="AM63" s="950"/>
      <c r="AN63" s="950"/>
      <c r="AO63" s="950"/>
      <c r="AP63" s="946">
        <v>499</v>
      </c>
      <c r="AQ63" s="946"/>
      <c r="AR63" s="946"/>
      <c r="AS63" s="946"/>
      <c r="AT63" s="946"/>
      <c r="AU63" s="946">
        <v>434</v>
      </c>
      <c r="AV63" s="946"/>
      <c r="AW63" s="946"/>
      <c r="AX63" s="946"/>
      <c r="AY63" s="946"/>
      <c r="AZ63" s="1004"/>
      <c r="BA63" s="1004"/>
      <c r="BB63" s="1004"/>
      <c r="BC63" s="1004"/>
      <c r="BD63" s="1004"/>
      <c r="BE63" s="947"/>
      <c r="BF63" s="947"/>
      <c r="BG63" s="947"/>
      <c r="BH63" s="947"/>
      <c r="BI63" s="948"/>
      <c r="BJ63" s="1005" t="s">
        <v>121</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403</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404</v>
      </c>
      <c r="B66" s="983"/>
      <c r="C66" s="983"/>
      <c r="D66" s="983"/>
      <c r="E66" s="983"/>
      <c r="F66" s="983"/>
      <c r="G66" s="983"/>
      <c r="H66" s="983"/>
      <c r="I66" s="983"/>
      <c r="J66" s="983"/>
      <c r="K66" s="983"/>
      <c r="L66" s="983"/>
      <c r="M66" s="983"/>
      <c r="N66" s="983"/>
      <c r="O66" s="983"/>
      <c r="P66" s="984"/>
      <c r="Q66" s="988" t="s">
        <v>384</v>
      </c>
      <c r="R66" s="989"/>
      <c r="S66" s="989"/>
      <c r="T66" s="989"/>
      <c r="U66" s="990"/>
      <c r="V66" s="988" t="s">
        <v>385</v>
      </c>
      <c r="W66" s="989"/>
      <c r="X66" s="989"/>
      <c r="Y66" s="989"/>
      <c r="Z66" s="990"/>
      <c r="AA66" s="988" t="s">
        <v>386</v>
      </c>
      <c r="AB66" s="989"/>
      <c r="AC66" s="989"/>
      <c r="AD66" s="989"/>
      <c r="AE66" s="990"/>
      <c r="AF66" s="994" t="s">
        <v>387</v>
      </c>
      <c r="AG66" s="995"/>
      <c r="AH66" s="995"/>
      <c r="AI66" s="995"/>
      <c r="AJ66" s="996"/>
      <c r="AK66" s="988" t="s">
        <v>388</v>
      </c>
      <c r="AL66" s="983"/>
      <c r="AM66" s="983"/>
      <c r="AN66" s="983"/>
      <c r="AO66" s="984"/>
      <c r="AP66" s="988" t="s">
        <v>389</v>
      </c>
      <c r="AQ66" s="989"/>
      <c r="AR66" s="989"/>
      <c r="AS66" s="989"/>
      <c r="AT66" s="990"/>
      <c r="AU66" s="988" t="s">
        <v>405</v>
      </c>
      <c r="AV66" s="989"/>
      <c r="AW66" s="989"/>
      <c r="AX66" s="989"/>
      <c r="AY66" s="990"/>
      <c r="AZ66" s="988" t="s">
        <v>365</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1">
        <v>1</v>
      </c>
      <c r="B68" s="972" t="s">
        <v>559</v>
      </c>
      <c r="C68" s="973"/>
      <c r="D68" s="973"/>
      <c r="E68" s="973"/>
      <c r="F68" s="973"/>
      <c r="G68" s="973"/>
      <c r="H68" s="973"/>
      <c r="I68" s="973"/>
      <c r="J68" s="973"/>
      <c r="K68" s="973"/>
      <c r="L68" s="973"/>
      <c r="M68" s="973"/>
      <c r="N68" s="973"/>
      <c r="O68" s="973"/>
      <c r="P68" s="974"/>
      <c r="Q68" s="975">
        <v>2008</v>
      </c>
      <c r="R68" s="969"/>
      <c r="S68" s="969"/>
      <c r="T68" s="969"/>
      <c r="U68" s="969"/>
      <c r="V68" s="969">
        <v>1901</v>
      </c>
      <c r="W68" s="969"/>
      <c r="X68" s="969"/>
      <c r="Y68" s="969"/>
      <c r="Z68" s="969"/>
      <c r="AA68" s="969">
        <v>107</v>
      </c>
      <c r="AB68" s="969"/>
      <c r="AC68" s="969"/>
      <c r="AD68" s="969"/>
      <c r="AE68" s="969"/>
      <c r="AF68" s="969">
        <v>107</v>
      </c>
      <c r="AG68" s="969"/>
      <c r="AH68" s="969"/>
      <c r="AI68" s="969"/>
      <c r="AJ68" s="969"/>
      <c r="AK68" s="969">
        <v>25</v>
      </c>
      <c r="AL68" s="969"/>
      <c r="AM68" s="969"/>
      <c r="AN68" s="969"/>
      <c r="AO68" s="969"/>
      <c r="AP68" s="969" t="s">
        <v>568</v>
      </c>
      <c r="AQ68" s="969"/>
      <c r="AR68" s="969"/>
      <c r="AS68" s="969"/>
      <c r="AT68" s="969"/>
      <c r="AU68" s="969" t="s">
        <v>568</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3">
        <v>2</v>
      </c>
      <c r="B69" s="961" t="s">
        <v>560</v>
      </c>
      <c r="C69" s="962"/>
      <c r="D69" s="962"/>
      <c r="E69" s="962"/>
      <c r="F69" s="962"/>
      <c r="G69" s="962"/>
      <c r="H69" s="962"/>
      <c r="I69" s="962"/>
      <c r="J69" s="962"/>
      <c r="K69" s="962"/>
      <c r="L69" s="962"/>
      <c r="M69" s="962"/>
      <c r="N69" s="962"/>
      <c r="O69" s="962"/>
      <c r="P69" s="963"/>
      <c r="Q69" s="964">
        <v>30</v>
      </c>
      <c r="R69" s="958"/>
      <c r="S69" s="958"/>
      <c r="T69" s="958"/>
      <c r="U69" s="958"/>
      <c r="V69" s="958">
        <v>26</v>
      </c>
      <c r="W69" s="958"/>
      <c r="X69" s="958"/>
      <c r="Y69" s="958"/>
      <c r="Z69" s="958"/>
      <c r="AA69" s="958">
        <v>4</v>
      </c>
      <c r="AB69" s="958"/>
      <c r="AC69" s="958"/>
      <c r="AD69" s="958"/>
      <c r="AE69" s="958"/>
      <c r="AF69" s="958">
        <v>4</v>
      </c>
      <c r="AG69" s="958"/>
      <c r="AH69" s="958"/>
      <c r="AI69" s="958"/>
      <c r="AJ69" s="958"/>
      <c r="AK69" s="958">
        <v>13</v>
      </c>
      <c r="AL69" s="958"/>
      <c r="AM69" s="958"/>
      <c r="AN69" s="958"/>
      <c r="AO69" s="958"/>
      <c r="AP69" s="958" t="s">
        <v>568</v>
      </c>
      <c r="AQ69" s="958"/>
      <c r="AR69" s="958"/>
      <c r="AS69" s="958"/>
      <c r="AT69" s="958"/>
      <c r="AU69" s="958" t="s">
        <v>568</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3">
        <v>3</v>
      </c>
      <c r="B70" s="961" t="s">
        <v>561</v>
      </c>
      <c r="C70" s="962"/>
      <c r="D70" s="962"/>
      <c r="E70" s="962"/>
      <c r="F70" s="962"/>
      <c r="G70" s="962"/>
      <c r="H70" s="962"/>
      <c r="I70" s="962"/>
      <c r="J70" s="962"/>
      <c r="K70" s="962"/>
      <c r="L70" s="962"/>
      <c r="M70" s="962"/>
      <c r="N70" s="962"/>
      <c r="O70" s="962"/>
      <c r="P70" s="963"/>
      <c r="Q70" s="964">
        <v>22</v>
      </c>
      <c r="R70" s="958"/>
      <c r="S70" s="958"/>
      <c r="T70" s="958"/>
      <c r="U70" s="958"/>
      <c r="V70" s="958">
        <v>20</v>
      </c>
      <c r="W70" s="958"/>
      <c r="X70" s="958"/>
      <c r="Y70" s="958"/>
      <c r="Z70" s="958"/>
      <c r="AA70" s="958">
        <v>2</v>
      </c>
      <c r="AB70" s="958"/>
      <c r="AC70" s="958"/>
      <c r="AD70" s="958"/>
      <c r="AE70" s="958"/>
      <c r="AF70" s="958">
        <v>2</v>
      </c>
      <c r="AG70" s="958"/>
      <c r="AH70" s="958"/>
      <c r="AI70" s="958"/>
      <c r="AJ70" s="958"/>
      <c r="AK70" s="958" t="s">
        <v>568</v>
      </c>
      <c r="AL70" s="958"/>
      <c r="AM70" s="958"/>
      <c r="AN70" s="958"/>
      <c r="AO70" s="958"/>
      <c r="AP70" s="958" t="s">
        <v>568</v>
      </c>
      <c r="AQ70" s="958"/>
      <c r="AR70" s="958"/>
      <c r="AS70" s="958"/>
      <c r="AT70" s="958"/>
      <c r="AU70" s="958" t="s">
        <v>568</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3">
        <v>4</v>
      </c>
      <c r="B71" s="961" t="s">
        <v>562</v>
      </c>
      <c r="C71" s="962"/>
      <c r="D71" s="962"/>
      <c r="E71" s="962"/>
      <c r="F71" s="962"/>
      <c r="G71" s="962"/>
      <c r="H71" s="962"/>
      <c r="I71" s="962"/>
      <c r="J71" s="962"/>
      <c r="K71" s="962"/>
      <c r="L71" s="962"/>
      <c r="M71" s="962"/>
      <c r="N71" s="962"/>
      <c r="O71" s="962"/>
      <c r="P71" s="963"/>
      <c r="Q71" s="964">
        <v>113</v>
      </c>
      <c r="R71" s="958"/>
      <c r="S71" s="958"/>
      <c r="T71" s="958"/>
      <c r="U71" s="958"/>
      <c r="V71" s="958">
        <v>107</v>
      </c>
      <c r="W71" s="958"/>
      <c r="X71" s="958"/>
      <c r="Y71" s="958"/>
      <c r="Z71" s="958"/>
      <c r="AA71" s="958">
        <v>6</v>
      </c>
      <c r="AB71" s="958"/>
      <c r="AC71" s="958"/>
      <c r="AD71" s="958"/>
      <c r="AE71" s="958"/>
      <c r="AF71" s="958">
        <v>6</v>
      </c>
      <c r="AG71" s="958"/>
      <c r="AH71" s="958"/>
      <c r="AI71" s="958"/>
      <c r="AJ71" s="958"/>
      <c r="AK71" s="958">
        <v>5</v>
      </c>
      <c r="AL71" s="958"/>
      <c r="AM71" s="958"/>
      <c r="AN71" s="958"/>
      <c r="AO71" s="958"/>
      <c r="AP71" s="958" t="s">
        <v>568</v>
      </c>
      <c r="AQ71" s="958"/>
      <c r="AR71" s="958"/>
      <c r="AS71" s="958"/>
      <c r="AT71" s="958"/>
      <c r="AU71" s="958" t="s">
        <v>568</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3">
        <v>5</v>
      </c>
      <c r="B72" s="961" t="s">
        <v>563</v>
      </c>
      <c r="C72" s="962"/>
      <c r="D72" s="962"/>
      <c r="E72" s="962"/>
      <c r="F72" s="962"/>
      <c r="G72" s="962"/>
      <c r="H72" s="962"/>
      <c r="I72" s="962"/>
      <c r="J72" s="962"/>
      <c r="K72" s="962"/>
      <c r="L72" s="962"/>
      <c r="M72" s="962"/>
      <c r="N72" s="962"/>
      <c r="O72" s="962"/>
      <c r="P72" s="963"/>
      <c r="Q72" s="964">
        <v>169552</v>
      </c>
      <c r="R72" s="958"/>
      <c r="S72" s="958"/>
      <c r="T72" s="958"/>
      <c r="U72" s="958"/>
      <c r="V72" s="958">
        <v>166609</v>
      </c>
      <c r="W72" s="958"/>
      <c r="X72" s="958"/>
      <c r="Y72" s="958"/>
      <c r="Z72" s="958"/>
      <c r="AA72" s="958">
        <v>2943</v>
      </c>
      <c r="AB72" s="958"/>
      <c r="AC72" s="958"/>
      <c r="AD72" s="958"/>
      <c r="AE72" s="958"/>
      <c r="AF72" s="958">
        <v>2943</v>
      </c>
      <c r="AG72" s="958"/>
      <c r="AH72" s="958"/>
      <c r="AI72" s="958"/>
      <c r="AJ72" s="958"/>
      <c r="AK72" s="958">
        <v>1308</v>
      </c>
      <c r="AL72" s="958"/>
      <c r="AM72" s="958"/>
      <c r="AN72" s="958"/>
      <c r="AO72" s="958"/>
      <c r="AP72" s="958" t="s">
        <v>492</v>
      </c>
      <c r="AQ72" s="958"/>
      <c r="AR72" s="958"/>
      <c r="AS72" s="958"/>
      <c r="AT72" s="958"/>
      <c r="AU72" s="958" t="s">
        <v>492</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3">
        <v>6</v>
      </c>
      <c r="B73" s="961" t="s">
        <v>564</v>
      </c>
      <c r="C73" s="962"/>
      <c r="D73" s="962"/>
      <c r="E73" s="962"/>
      <c r="F73" s="962"/>
      <c r="G73" s="962"/>
      <c r="H73" s="962"/>
      <c r="I73" s="962"/>
      <c r="J73" s="962"/>
      <c r="K73" s="962"/>
      <c r="L73" s="962"/>
      <c r="M73" s="962"/>
      <c r="N73" s="962"/>
      <c r="O73" s="962"/>
      <c r="P73" s="963"/>
      <c r="Q73" s="964">
        <v>1446</v>
      </c>
      <c r="R73" s="958"/>
      <c r="S73" s="958"/>
      <c r="T73" s="958"/>
      <c r="U73" s="958"/>
      <c r="V73" s="958">
        <v>1333</v>
      </c>
      <c r="W73" s="958"/>
      <c r="X73" s="958"/>
      <c r="Y73" s="958"/>
      <c r="Z73" s="958"/>
      <c r="AA73" s="958">
        <v>113</v>
      </c>
      <c r="AB73" s="958"/>
      <c r="AC73" s="958"/>
      <c r="AD73" s="958"/>
      <c r="AE73" s="958"/>
      <c r="AF73" s="958">
        <v>113</v>
      </c>
      <c r="AG73" s="958"/>
      <c r="AH73" s="958"/>
      <c r="AI73" s="958"/>
      <c r="AJ73" s="958"/>
      <c r="AK73" s="958">
        <v>329</v>
      </c>
      <c r="AL73" s="958"/>
      <c r="AM73" s="958"/>
      <c r="AN73" s="958"/>
      <c r="AO73" s="958"/>
      <c r="AP73" s="958">
        <v>94</v>
      </c>
      <c r="AQ73" s="958"/>
      <c r="AR73" s="958"/>
      <c r="AS73" s="958"/>
      <c r="AT73" s="958"/>
      <c r="AU73" s="958">
        <v>15</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3">
        <v>7</v>
      </c>
      <c r="B74" s="961" t="s">
        <v>565</v>
      </c>
      <c r="C74" s="962"/>
      <c r="D74" s="962"/>
      <c r="E74" s="962"/>
      <c r="F74" s="962"/>
      <c r="G74" s="962"/>
      <c r="H74" s="962"/>
      <c r="I74" s="962"/>
      <c r="J74" s="962"/>
      <c r="K74" s="962"/>
      <c r="L74" s="962"/>
      <c r="M74" s="962"/>
      <c r="N74" s="962"/>
      <c r="O74" s="962"/>
      <c r="P74" s="963"/>
      <c r="Q74" s="964">
        <v>1121</v>
      </c>
      <c r="R74" s="958"/>
      <c r="S74" s="958"/>
      <c r="T74" s="958"/>
      <c r="U74" s="958"/>
      <c r="V74" s="958">
        <v>1095</v>
      </c>
      <c r="W74" s="958"/>
      <c r="X74" s="958"/>
      <c r="Y74" s="958"/>
      <c r="Z74" s="958"/>
      <c r="AA74" s="958">
        <v>26</v>
      </c>
      <c r="AB74" s="958"/>
      <c r="AC74" s="958"/>
      <c r="AD74" s="958"/>
      <c r="AE74" s="958"/>
      <c r="AF74" s="958">
        <v>26</v>
      </c>
      <c r="AG74" s="958"/>
      <c r="AH74" s="958"/>
      <c r="AI74" s="958"/>
      <c r="AJ74" s="958"/>
      <c r="AK74" s="958">
        <v>24</v>
      </c>
      <c r="AL74" s="958"/>
      <c r="AM74" s="958"/>
      <c r="AN74" s="958"/>
      <c r="AO74" s="958"/>
      <c r="AP74" s="958">
        <v>577</v>
      </c>
      <c r="AQ74" s="958"/>
      <c r="AR74" s="958"/>
      <c r="AS74" s="958"/>
      <c r="AT74" s="958"/>
      <c r="AU74" s="958">
        <v>253</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3">
        <v>8</v>
      </c>
      <c r="B75" s="961" t="s">
        <v>566</v>
      </c>
      <c r="C75" s="962"/>
      <c r="D75" s="962"/>
      <c r="E75" s="962"/>
      <c r="F75" s="962"/>
      <c r="G75" s="962"/>
      <c r="H75" s="962"/>
      <c r="I75" s="962"/>
      <c r="J75" s="962"/>
      <c r="K75" s="962"/>
      <c r="L75" s="962"/>
      <c r="M75" s="962"/>
      <c r="N75" s="962"/>
      <c r="O75" s="962"/>
      <c r="P75" s="963"/>
      <c r="Q75" s="965">
        <v>140</v>
      </c>
      <c r="R75" s="966"/>
      <c r="S75" s="966"/>
      <c r="T75" s="966"/>
      <c r="U75" s="967"/>
      <c r="V75" s="968">
        <v>136</v>
      </c>
      <c r="W75" s="966"/>
      <c r="X75" s="966"/>
      <c r="Y75" s="966"/>
      <c r="Z75" s="967"/>
      <c r="AA75" s="968">
        <v>4</v>
      </c>
      <c r="AB75" s="966"/>
      <c r="AC75" s="966"/>
      <c r="AD75" s="966"/>
      <c r="AE75" s="967"/>
      <c r="AF75" s="968">
        <v>4</v>
      </c>
      <c r="AG75" s="966"/>
      <c r="AH75" s="966"/>
      <c r="AI75" s="966"/>
      <c r="AJ75" s="967"/>
      <c r="AK75" s="968" t="s">
        <v>568</v>
      </c>
      <c r="AL75" s="966"/>
      <c r="AM75" s="966"/>
      <c r="AN75" s="966"/>
      <c r="AO75" s="967"/>
      <c r="AP75" s="968" t="s">
        <v>568</v>
      </c>
      <c r="AQ75" s="966"/>
      <c r="AR75" s="966"/>
      <c r="AS75" s="966"/>
      <c r="AT75" s="967"/>
      <c r="AU75" s="968" t="s">
        <v>568</v>
      </c>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5" t="s">
        <v>380</v>
      </c>
      <c r="B88" s="924" t="s">
        <v>406</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3205</v>
      </c>
      <c r="AG88" s="946"/>
      <c r="AH88" s="946"/>
      <c r="AI88" s="946"/>
      <c r="AJ88" s="946"/>
      <c r="AK88" s="950"/>
      <c r="AL88" s="950"/>
      <c r="AM88" s="950"/>
      <c r="AN88" s="950"/>
      <c r="AO88" s="950"/>
      <c r="AP88" s="946">
        <v>671</v>
      </c>
      <c r="AQ88" s="946"/>
      <c r="AR88" s="946"/>
      <c r="AS88" s="946"/>
      <c r="AT88" s="946"/>
      <c r="AU88" s="946">
        <v>141</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380</v>
      </c>
      <c r="BR102" s="924" t="s">
        <v>407</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6</v>
      </c>
      <c r="CS102" s="940"/>
      <c r="CT102" s="940"/>
      <c r="CU102" s="940"/>
      <c r="CV102" s="941"/>
      <c r="CW102" s="939">
        <v>15</v>
      </c>
      <c r="CX102" s="940"/>
      <c r="CY102" s="940"/>
      <c r="CZ102" s="940"/>
      <c r="DA102" s="941"/>
      <c r="DB102" s="939" t="s">
        <v>571</v>
      </c>
      <c r="DC102" s="940"/>
      <c r="DD102" s="940"/>
      <c r="DE102" s="940"/>
      <c r="DF102" s="941"/>
      <c r="DG102" s="939" t="s">
        <v>571</v>
      </c>
      <c r="DH102" s="940"/>
      <c r="DI102" s="940"/>
      <c r="DJ102" s="940"/>
      <c r="DK102" s="941"/>
      <c r="DL102" s="939" t="s">
        <v>571</v>
      </c>
      <c r="DM102" s="940"/>
      <c r="DN102" s="940"/>
      <c r="DO102" s="940"/>
      <c r="DP102" s="941"/>
      <c r="DQ102" s="939" t="s">
        <v>571</v>
      </c>
      <c r="DR102" s="940"/>
      <c r="DS102" s="940"/>
      <c r="DT102" s="940"/>
      <c r="DU102" s="941"/>
      <c r="DV102" s="924"/>
      <c r="DW102" s="925"/>
      <c r="DX102" s="925"/>
      <c r="DY102" s="925"/>
      <c r="DZ102" s="926"/>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408</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409</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410</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411</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412</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413</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414</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415</v>
      </c>
      <c r="AB109" s="883"/>
      <c r="AC109" s="883"/>
      <c r="AD109" s="883"/>
      <c r="AE109" s="884"/>
      <c r="AF109" s="885" t="s">
        <v>416</v>
      </c>
      <c r="AG109" s="883"/>
      <c r="AH109" s="883"/>
      <c r="AI109" s="883"/>
      <c r="AJ109" s="884"/>
      <c r="AK109" s="885" t="s">
        <v>295</v>
      </c>
      <c r="AL109" s="883"/>
      <c r="AM109" s="883"/>
      <c r="AN109" s="883"/>
      <c r="AO109" s="884"/>
      <c r="AP109" s="885" t="s">
        <v>417</v>
      </c>
      <c r="AQ109" s="883"/>
      <c r="AR109" s="883"/>
      <c r="AS109" s="883"/>
      <c r="AT109" s="916"/>
      <c r="AU109" s="882" t="s">
        <v>414</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415</v>
      </c>
      <c r="BR109" s="883"/>
      <c r="BS109" s="883"/>
      <c r="BT109" s="883"/>
      <c r="BU109" s="884"/>
      <c r="BV109" s="885" t="s">
        <v>416</v>
      </c>
      <c r="BW109" s="883"/>
      <c r="BX109" s="883"/>
      <c r="BY109" s="883"/>
      <c r="BZ109" s="884"/>
      <c r="CA109" s="885" t="s">
        <v>295</v>
      </c>
      <c r="CB109" s="883"/>
      <c r="CC109" s="883"/>
      <c r="CD109" s="883"/>
      <c r="CE109" s="884"/>
      <c r="CF109" s="923" t="s">
        <v>417</v>
      </c>
      <c r="CG109" s="923"/>
      <c r="CH109" s="923"/>
      <c r="CI109" s="923"/>
      <c r="CJ109" s="923"/>
      <c r="CK109" s="885" t="s">
        <v>418</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415</v>
      </c>
      <c r="DH109" s="883"/>
      <c r="DI109" s="883"/>
      <c r="DJ109" s="883"/>
      <c r="DK109" s="884"/>
      <c r="DL109" s="885" t="s">
        <v>416</v>
      </c>
      <c r="DM109" s="883"/>
      <c r="DN109" s="883"/>
      <c r="DO109" s="883"/>
      <c r="DP109" s="884"/>
      <c r="DQ109" s="885" t="s">
        <v>295</v>
      </c>
      <c r="DR109" s="883"/>
      <c r="DS109" s="883"/>
      <c r="DT109" s="883"/>
      <c r="DU109" s="884"/>
      <c r="DV109" s="885" t="s">
        <v>417</v>
      </c>
      <c r="DW109" s="883"/>
      <c r="DX109" s="883"/>
      <c r="DY109" s="883"/>
      <c r="DZ109" s="916"/>
    </row>
    <row r="110" spans="1:131" s="224" customFormat="1" ht="26.25" customHeight="1" x14ac:dyDescent="0.2">
      <c r="A110" s="794" t="s">
        <v>419</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646991</v>
      </c>
      <c r="AB110" s="876"/>
      <c r="AC110" s="876"/>
      <c r="AD110" s="876"/>
      <c r="AE110" s="877"/>
      <c r="AF110" s="878">
        <v>662157</v>
      </c>
      <c r="AG110" s="876"/>
      <c r="AH110" s="876"/>
      <c r="AI110" s="876"/>
      <c r="AJ110" s="877"/>
      <c r="AK110" s="878">
        <v>691290</v>
      </c>
      <c r="AL110" s="876"/>
      <c r="AM110" s="876"/>
      <c r="AN110" s="876"/>
      <c r="AO110" s="877"/>
      <c r="AP110" s="879">
        <v>15.6</v>
      </c>
      <c r="AQ110" s="880"/>
      <c r="AR110" s="880"/>
      <c r="AS110" s="880"/>
      <c r="AT110" s="881"/>
      <c r="AU110" s="917" t="s">
        <v>69</v>
      </c>
      <c r="AV110" s="918"/>
      <c r="AW110" s="918"/>
      <c r="AX110" s="918"/>
      <c r="AY110" s="918"/>
      <c r="AZ110" s="847" t="s">
        <v>420</v>
      </c>
      <c r="BA110" s="795"/>
      <c r="BB110" s="795"/>
      <c r="BC110" s="795"/>
      <c r="BD110" s="795"/>
      <c r="BE110" s="795"/>
      <c r="BF110" s="795"/>
      <c r="BG110" s="795"/>
      <c r="BH110" s="795"/>
      <c r="BI110" s="795"/>
      <c r="BJ110" s="795"/>
      <c r="BK110" s="795"/>
      <c r="BL110" s="795"/>
      <c r="BM110" s="795"/>
      <c r="BN110" s="795"/>
      <c r="BO110" s="795"/>
      <c r="BP110" s="796"/>
      <c r="BQ110" s="848">
        <v>5998426</v>
      </c>
      <c r="BR110" s="829"/>
      <c r="BS110" s="829"/>
      <c r="BT110" s="829"/>
      <c r="BU110" s="829"/>
      <c r="BV110" s="829">
        <v>5788340</v>
      </c>
      <c r="BW110" s="829"/>
      <c r="BX110" s="829"/>
      <c r="BY110" s="829"/>
      <c r="BZ110" s="829"/>
      <c r="CA110" s="829">
        <v>5573486</v>
      </c>
      <c r="CB110" s="829"/>
      <c r="CC110" s="829"/>
      <c r="CD110" s="829"/>
      <c r="CE110" s="829"/>
      <c r="CF110" s="853">
        <v>125.7</v>
      </c>
      <c r="CG110" s="854"/>
      <c r="CH110" s="854"/>
      <c r="CI110" s="854"/>
      <c r="CJ110" s="854"/>
      <c r="CK110" s="913" t="s">
        <v>421</v>
      </c>
      <c r="CL110" s="806"/>
      <c r="CM110" s="847" t="s">
        <v>422</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121</v>
      </c>
      <c r="DH110" s="829"/>
      <c r="DI110" s="829"/>
      <c r="DJ110" s="829"/>
      <c r="DK110" s="829"/>
      <c r="DL110" s="829" t="s">
        <v>121</v>
      </c>
      <c r="DM110" s="829"/>
      <c r="DN110" s="829"/>
      <c r="DO110" s="829"/>
      <c r="DP110" s="829"/>
      <c r="DQ110" s="829" t="s">
        <v>121</v>
      </c>
      <c r="DR110" s="829"/>
      <c r="DS110" s="829"/>
      <c r="DT110" s="829"/>
      <c r="DU110" s="829"/>
      <c r="DV110" s="830" t="s">
        <v>121</v>
      </c>
      <c r="DW110" s="830"/>
      <c r="DX110" s="830"/>
      <c r="DY110" s="830"/>
      <c r="DZ110" s="831"/>
    </row>
    <row r="111" spans="1:131" s="224" customFormat="1" ht="26.25" customHeight="1" x14ac:dyDescent="0.2">
      <c r="A111" s="761" t="s">
        <v>423</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121</v>
      </c>
      <c r="AB111" s="906"/>
      <c r="AC111" s="906"/>
      <c r="AD111" s="906"/>
      <c r="AE111" s="907"/>
      <c r="AF111" s="908" t="s">
        <v>121</v>
      </c>
      <c r="AG111" s="906"/>
      <c r="AH111" s="906"/>
      <c r="AI111" s="906"/>
      <c r="AJ111" s="907"/>
      <c r="AK111" s="908" t="s">
        <v>121</v>
      </c>
      <c r="AL111" s="906"/>
      <c r="AM111" s="906"/>
      <c r="AN111" s="906"/>
      <c r="AO111" s="907"/>
      <c r="AP111" s="909" t="s">
        <v>121</v>
      </c>
      <c r="AQ111" s="910"/>
      <c r="AR111" s="910"/>
      <c r="AS111" s="910"/>
      <c r="AT111" s="911"/>
      <c r="AU111" s="919"/>
      <c r="AV111" s="920"/>
      <c r="AW111" s="920"/>
      <c r="AX111" s="920"/>
      <c r="AY111" s="920"/>
      <c r="AZ111" s="802" t="s">
        <v>424</v>
      </c>
      <c r="BA111" s="739"/>
      <c r="BB111" s="739"/>
      <c r="BC111" s="739"/>
      <c r="BD111" s="739"/>
      <c r="BE111" s="739"/>
      <c r="BF111" s="739"/>
      <c r="BG111" s="739"/>
      <c r="BH111" s="739"/>
      <c r="BI111" s="739"/>
      <c r="BJ111" s="739"/>
      <c r="BK111" s="739"/>
      <c r="BL111" s="739"/>
      <c r="BM111" s="739"/>
      <c r="BN111" s="739"/>
      <c r="BO111" s="739"/>
      <c r="BP111" s="740"/>
      <c r="BQ111" s="803" t="s">
        <v>121</v>
      </c>
      <c r="BR111" s="804"/>
      <c r="BS111" s="804"/>
      <c r="BT111" s="804"/>
      <c r="BU111" s="804"/>
      <c r="BV111" s="804" t="s">
        <v>121</v>
      </c>
      <c r="BW111" s="804"/>
      <c r="BX111" s="804"/>
      <c r="BY111" s="804"/>
      <c r="BZ111" s="804"/>
      <c r="CA111" s="804" t="s">
        <v>121</v>
      </c>
      <c r="CB111" s="804"/>
      <c r="CC111" s="804"/>
      <c r="CD111" s="804"/>
      <c r="CE111" s="804"/>
      <c r="CF111" s="862" t="s">
        <v>121</v>
      </c>
      <c r="CG111" s="863"/>
      <c r="CH111" s="863"/>
      <c r="CI111" s="863"/>
      <c r="CJ111" s="863"/>
      <c r="CK111" s="914"/>
      <c r="CL111" s="808"/>
      <c r="CM111" s="802" t="s">
        <v>425</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121</v>
      </c>
      <c r="DH111" s="804"/>
      <c r="DI111" s="804"/>
      <c r="DJ111" s="804"/>
      <c r="DK111" s="804"/>
      <c r="DL111" s="804" t="s">
        <v>121</v>
      </c>
      <c r="DM111" s="804"/>
      <c r="DN111" s="804"/>
      <c r="DO111" s="804"/>
      <c r="DP111" s="804"/>
      <c r="DQ111" s="804" t="s">
        <v>121</v>
      </c>
      <c r="DR111" s="804"/>
      <c r="DS111" s="804"/>
      <c r="DT111" s="804"/>
      <c r="DU111" s="804"/>
      <c r="DV111" s="781" t="s">
        <v>121</v>
      </c>
      <c r="DW111" s="781"/>
      <c r="DX111" s="781"/>
      <c r="DY111" s="781"/>
      <c r="DZ111" s="782"/>
    </row>
    <row r="112" spans="1:131" s="224" customFormat="1" ht="26.25" customHeight="1" x14ac:dyDescent="0.2">
      <c r="A112" s="899" t="s">
        <v>426</v>
      </c>
      <c r="B112" s="900"/>
      <c r="C112" s="739" t="s">
        <v>427</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121</v>
      </c>
      <c r="AB112" s="767"/>
      <c r="AC112" s="767"/>
      <c r="AD112" s="767"/>
      <c r="AE112" s="768"/>
      <c r="AF112" s="769" t="s">
        <v>121</v>
      </c>
      <c r="AG112" s="767"/>
      <c r="AH112" s="767"/>
      <c r="AI112" s="767"/>
      <c r="AJ112" s="768"/>
      <c r="AK112" s="769" t="s">
        <v>121</v>
      </c>
      <c r="AL112" s="767"/>
      <c r="AM112" s="767"/>
      <c r="AN112" s="767"/>
      <c r="AO112" s="768"/>
      <c r="AP112" s="811" t="s">
        <v>121</v>
      </c>
      <c r="AQ112" s="812"/>
      <c r="AR112" s="812"/>
      <c r="AS112" s="812"/>
      <c r="AT112" s="813"/>
      <c r="AU112" s="919"/>
      <c r="AV112" s="920"/>
      <c r="AW112" s="920"/>
      <c r="AX112" s="920"/>
      <c r="AY112" s="920"/>
      <c r="AZ112" s="802" t="s">
        <v>428</v>
      </c>
      <c r="BA112" s="739"/>
      <c r="BB112" s="739"/>
      <c r="BC112" s="739"/>
      <c r="BD112" s="739"/>
      <c r="BE112" s="739"/>
      <c r="BF112" s="739"/>
      <c r="BG112" s="739"/>
      <c r="BH112" s="739"/>
      <c r="BI112" s="739"/>
      <c r="BJ112" s="739"/>
      <c r="BK112" s="739"/>
      <c r="BL112" s="739"/>
      <c r="BM112" s="739"/>
      <c r="BN112" s="739"/>
      <c r="BO112" s="739"/>
      <c r="BP112" s="740"/>
      <c r="BQ112" s="803">
        <v>580818</v>
      </c>
      <c r="BR112" s="804"/>
      <c r="BS112" s="804"/>
      <c r="BT112" s="804"/>
      <c r="BU112" s="804"/>
      <c r="BV112" s="804">
        <v>517625</v>
      </c>
      <c r="BW112" s="804"/>
      <c r="BX112" s="804"/>
      <c r="BY112" s="804"/>
      <c r="BZ112" s="804"/>
      <c r="CA112" s="804">
        <v>433849</v>
      </c>
      <c r="CB112" s="804"/>
      <c r="CC112" s="804"/>
      <c r="CD112" s="804"/>
      <c r="CE112" s="804"/>
      <c r="CF112" s="862">
        <v>9.8000000000000007</v>
      </c>
      <c r="CG112" s="863"/>
      <c r="CH112" s="863"/>
      <c r="CI112" s="863"/>
      <c r="CJ112" s="863"/>
      <c r="CK112" s="914"/>
      <c r="CL112" s="808"/>
      <c r="CM112" s="802" t="s">
        <v>429</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121</v>
      </c>
      <c r="DH112" s="804"/>
      <c r="DI112" s="804"/>
      <c r="DJ112" s="804"/>
      <c r="DK112" s="804"/>
      <c r="DL112" s="804" t="s">
        <v>121</v>
      </c>
      <c r="DM112" s="804"/>
      <c r="DN112" s="804"/>
      <c r="DO112" s="804"/>
      <c r="DP112" s="804"/>
      <c r="DQ112" s="804" t="s">
        <v>121</v>
      </c>
      <c r="DR112" s="804"/>
      <c r="DS112" s="804"/>
      <c r="DT112" s="804"/>
      <c r="DU112" s="804"/>
      <c r="DV112" s="781" t="s">
        <v>121</v>
      </c>
      <c r="DW112" s="781"/>
      <c r="DX112" s="781"/>
      <c r="DY112" s="781"/>
      <c r="DZ112" s="782"/>
    </row>
    <row r="113" spans="1:130" s="224" customFormat="1" ht="26.25" customHeight="1" x14ac:dyDescent="0.2">
      <c r="A113" s="901"/>
      <c r="B113" s="902"/>
      <c r="C113" s="739" t="s">
        <v>430</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77730</v>
      </c>
      <c r="AB113" s="906"/>
      <c r="AC113" s="906"/>
      <c r="AD113" s="906"/>
      <c r="AE113" s="907"/>
      <c r="AF113" s="908">
        <v>80361</v>
      </c>
      <c r="AG113" s="906"/>
      <c r="AH113" s="906"/>
      <c r="AI113" s="906"/>
      <c r="AJ113" s="907"/>
      <c r="AK113" s="908">
        <v>61731</v>
      </c>
      <c r="AL113" s="906"/>
      <c r="AM113" s="906"/>
      <c r="AN113" s="906"/>
      <c r="AO113" s="907"/>
      <c r="AP113" s="909">
        <v>1.4</v>
      </c>
      <c r="AQ113" s="910"/>
      <c r="AR113" s="910"/>
      <c r="AS113" s="910"/>
      <c r="AT113" s="911"/>
      <c r="AU113" s="919"/>
      <c r="AV113" s="920"/>
      <c r="AW113" s="920"/>
      <c r="AX113" s="920"/>
      <c r="AY113" s="920"/>
      <c r="AZ113" s="802" t="s">
        <v>431</v>
      </c>
      <c r="BA113" s="739"/>
      <c r="BB113" s="739"/>
      <c r="BC113" s="739"/>
      <c r="BD113" s="739"/>
      <c r="BE113" s="739"/>
      <c r="BF113" s="739"/>
      <c r="BG113" s="739"/>
      <c r="BH113" s="739"/>
      <c r="BI113" s="739"/>
      <c r="BJ113" s="739"/>
      <c r="BK113" s="739"/>
      <c r="BL113" s="739"/>
      <c r="BM113" s="739"/>
      <c r="BN113" s="739"/>
      <c r="BO113" s="739"/>
      <c r="BP113" s="740"/>
      <c r="BQ113" s="803">
        <v>220809</v>
      </c>
      <c r="BR113" s="804"/>
      <c r="BS113" s="804"/>
      <c r="BT113" s="804"/>
      <c r="BU113" s="804"/>
      <c r="BV113" s="804">
        <v>180496</v>
      </c>
      <c r="BW113" s="804"/>
      <c r="BX113" s="804"/>
      <c r="BY113" s="804"/>
      <c r="BZ113" s="804"/>
      <c r="CA113" s="804">
        <v>268077</v>
      </c>
      <c r="CB113" s="804"/>
      <c r="CC113" s="804"/>
      <c r="CD113" s="804"/>
      <c r="CE113" s="804"/>
      <c r="CF113" s="862">
        <v>6</v>
      </c>
      <c r="CG113" s="863"/>
      <c r="CH113" s="863"/>
      <c r="CI113" s="863"/>
      <c r="CJ113" s="863"/>
      <c r="CK113" s="914"/>
      <c r="CL113" s="808"/>
      <c r="CM113" s="802" t="s">
        <v>432</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121</v>
      </c>
      <c r="DH113" s="767"/>
      <c r="DI113" s="767"/>
      <c r="DJ113" s="767"/>
      <c r="DK113" s="768"/>
      <c r="DL113" s="769" t="s">
        <v>121</v>
      </c>
      <c r="DM113" s="767"/>
      <c r="DN113" s="767"/>
      <c r="DO113" s="767"/>
      <c r="DP113" s="768"/>
      <c r="DQ113" s="769" t="s">
        <v>121</v>
      </c>
      <c r="DR113" s="767"/>
      <c r="DS113" s="767"/>
      <c r="DT113" s="767"/>
      <c r="DU113" s="768"/>
      <c r="DV113" s="811" t="s">
        <v>121</v>
      </c>
      <c r="DW113" s="812"/>
      <c r="DX113" s="812"/>
      <c r="DY113" s="812"/>
      <c r="DZ113" s="813"/>
    </row>
    <row r="114" spans="1:130" s="224" customFormat="1" ht="26.25" customHeight="1" x14ac:dyDescent="0.2">
      <c r="A114" s="901"/>
      <c r="B114" s="902"/>
      <c r="C114" s="739" t="s">
        <v>433</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44673</v>
      </c>
      <c r="AB114" s="767"/>
      <c r="AC114" s="767"/>
      <c r="AD114" s="767"/>
      <c r="AE114" s="768"/>
      <c r="AF114" s="769">
        <v>44983</v>
      </c>
      <c r="AG114" s="767"/>
      <c r="AH114" s="767"/>
      <c r="AI114" s="767"/>
      <c r="AJ114" s="768"/>
      <c r="AK114" s="769">
        <v>44123</v>
      </c>
      <c r="AL114" s="767"/>
      <c r="AM114" s="767"/>
      <c r="AN114" s="767"/>
      <c r="AO114" s="768"/>
      <c r="AP114" s="811">
        <v>1</v>
      </c>
      <c r="AQ114" s="812"/>
      <c r="AR114" s="812"/>
      <c r="AS114" s="812"/>
      <c r="AT114" s="813"/>
      <c r="AU114" s="919"/>
      <c r="AV114" s="920"/>
      <c r="AW114" s="920"/>
      <c r="AX114" s="920"/>
      <c r="AY114" s="920"/>
      <c r="AZ114" s="802" t="s">
        <v>434</v>
      </c>
      <c r="BA114" s="739"/>
      <c r="BB114" s="739"/>
      <c r="BC114" s="739"/>
      <c r="BD114" s="739"/>
      <c r="BE114" s="739"/>
      <c r="BF114" s="739"/>
      <c r="BG114" s="739"/>
      <c r="BH114" s="739"/>
      <c r="BI114" s="739"/>
      <c r="BJ114" s="739"/>
      <c r="BK114" s="739"/>
      <c r="BL114" s="739"/>
      <c r="BM114" s="739"/>
      <c r="BN114" s="739"/>
      <c r="BO114" s="739"/>
      <c r="BP114" s="740"/>
      <c r="BQ114" s="803">
        <v>1232673</v>
      </c>
      <c r="BR114" s="804"/>
      <c r="BS114" s="804"/>
      <c r="BT114" s="804"/>
      <c r="BU114" s="804"/>
      <c r="BV114" s="804">
        <v>1283195</v>
      </c>
      <c r="BW114" s="804"/>
      <c r="BX114" s="804"/>
      <c r="BY114" s="804"/>
      <c r="BZ114" s="804"/>
      <c r="CA114" s="804">
        <v>1324393</v>
      </c>
      <c r="CB114" s="804"/>
      <c r="CC114" s="804"/>
      <c r="CD114" s="804"/>
      <c r="CE114" s="804"/>
      <c r="CF114" s="862">
        <v>29.9</v>
      </c>
      <c r="CG114" s="863"/>
      <c r="CH114" s="863"/>
      <c r="CI114" s="863"/>
      <c r="CJ114" s="863"/>
      <c r="CK114" s="914"/>
      <c r="CL114" s="808"/>
      <c r="CM114" s="802" t="s">
        <v>435</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121</v>
      </c>
      <c r="DH114" s="767"/>
      <c r="DI114" s="767"/>
      <c r="DJ114" s="767"/>
      <c r="DK114" s="768"/>
      <c r="DL114" s="769" t="s">
        <v>121</v>
      </c>
      <c r="DM114" s="767"/>
      <c r="DN114" s="767"/>
      <c r="DO114" s="767"/>
      <c r="DP114" s="768"/>
      <c r="DQ114" s="769" t="s">
        <v>121</v>
      </c>
      <c r="DR114" s="767"/>
      <c r="DS114" s="767"/>
      <c r="DT114" s="767"/>
      <c r="DU114" s="768"/>
      <c r="DV114" s="811" t="s">
        <v>121</v>
      </c>
      <c r="DW114" s="812"/>
      <c r="DX114" s="812"/>
      <c r="DY114" s="812"/>
      <c r="DZ114" s="813"/>
    </row>
    <row r="115" spans="1:130" s="224" customFormat="1" ht="26.25" customHeight="1" x14ac:dyDescent="0.2">
      <c r="A115" s="901"/>
      <c r="B115" s="902"/>
      <c r="C115" s="739" t="s">
        <v>436</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121</v>
      </c>
      <c r="AB115" s="906"/>
      <c r="AC115" s="906"/>
      <c r="AD115" s="906"/>
      <c r="AE115" s="907"/>
      <c r="AF115" s="908" t="s">
        <v>121</v>
      </c>
      <c r="AG115" s="906"/>
      <c r="AH115" s="906"/>
      <c r="AI115" s="906"/>
      <c r="AJ115" s="907"/>
      <c r="AK115" s="908" t="s">
        <v>121</v>
      </c>
      <c r="AL115" s="906"/>
      <c r="AM115" s="906"/>
      <c r="AN115" s="906"/>
      <c r="AO115" s="907"/>
      <c r="AP115" s="909" t="s">
        <v>121</v>
      </c>
      <c r="AQ115" s="910"/>
      <c r="AR115" s="910"/>
      <c r="AS115" s="910"/>
      <c r="AT115" s="911"/>
      <c r="AU115" s="919"/>
      <c r="AV115" s="920"/>
      <c r="AW115" s="920"/>
      <c r="AX115" s="920"/>
      <c r="AY115" s="920"/>
      <c r="AZ115" s="802" t="s">
        <v>437</v>
      </c>
      <c r="BA115" s="739"/>
      <c r="BB115" s="739"/>
      <c r="BC115" s="739"/>
      <c r="BD115" s="739"/>
      <c r="BE115" s="739"/>
      <c r="BF115" s="739"/>
      <c r="BG115" s="739"/>
      <c r="BH115" s="739"/>
      <c r="BI115" s="739"/>
      <c r="BJ115" s="739"/>
      <c r="BK115" s="739"/>
      <c r="BL115" s="739"/>
      <c r="BM115" s="739"/>
      <c r="BN115" s="739"/>
      <c r="BO115" s="739"/>
      <c r="BP115" s="740"/>
      <c r="BQ115" s="803" t="s">
        <v>121</v>
      </c>
      <c r="BR115" s="804"/>
      <c r="BS115" s="804"/>
      <c r="BT115" s="804"/>
      <c r="BU115" s="804"/>
      <c r="BV115" s="804" t="s">
        <v>121</v>
      </c>
      <c r="BW115" s="804"/>
      <c r="BX115" s="804"/>
      <c r="BY115" s="804"/>
      <c r="BZ115" s="804"/>
      <c r="CA115" s="804" t="s">
        <v>121</v>
      </c>
      <c r="CB115" s="804"/>
      <c r="CC115" s="804"/>
      <c r="CD115" s="804"/>
      <c r="CE115" s="804"/>
      <c r="CF115" s="862" t="s">
        <v>121</v>
      </c>
      <c r="CG115" s="863"/>
      <c r="CH115" s="863"/>
      <c r="CI115" s="863"/>
      <c r="CJ115" s="863"/>
      <c r="CK115" s="914"/>
      <c r="CL115" s="808"/>
      <c r="CM115" s="802" t="s">
        <v>438</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121</v>
      </c>
      <c r="DH115" s="767"/>
      <c r="DI115" s="767"/>
      <c r="DJ115" s="767"/>
      <c r="DK115" s="768"/>
      <c r="DL115" s="769" t="s">
        <v>121</v>
      </c>
      <c r="DM115" s="767"/>
      <c r="DN115" s="767"/>
      <c r="DO115" s="767"/>
      <c r="DP115" s="768"/>
      <c r="DQ115" s="769" t="s">
        <v>121</v>
      </c>
      <c r="DR115" s="767"/>
      <c r="DS115" s="767"/>
      <c r="DT115" s="767"/>
      <c r="DU115" s="768"/>
      <c r="DV115" s="811" t="s">
        <v>121</v>
      </c>
      <c r="DW115" s="812"/>
      <c r="DX115" s="812"/>
      <c r="DY115" s="812"/>
      <c r="DZ115" s="813"/>
    </row>
    <row r="116" spans="1:130" s="224" customFormat="1" ht="26.25" customHeight="1" x14ac:dyDescent="0.2">
      <c r="A116" s="903"/>
      <c r="B116" s="904"/>
      <c r="C116" s="826" t="s">
        <v>439</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121</v>
      </c>
      <c r="AB116" s="767"/>
      <c r="AC116" s="767"/>
      <c r="AD116" s="767"/>
      <c r="AE116" s="768"/>
      <c r="AF116" s="769" t="s">
        <v>121</v>
      </c>
      <c r="AG116" s="767"/>
      <c r="AH116" s="767"/>
      <c r="AI116" s="767"/>
      <c r="AJ116" s="768"/>
      <c r="AK116" s="769" t="s">
        <v>121</v>
      </c>
      <c r="AL116" s="767"/>
      <c r="AM116" s="767"/>
      <c r="AN116" s="767"/>
      <c r="AO116" s="768"/>
      <c r="AP116" s="811" t="s">
        <v>121</v>
      </c>
      <c r="AQ116" s="812"/>
      <c r="AR116" s="812"/>
      <c r="AS116" s="812"/>
      <c r="AT116" s="813"/>
      <c r="AU116" s="919"/>
      <c r="AV116" s="920"/>
      <c r="AW116" s="920"/>
      <c r="AX116" s="920"/>
      <c r="AY116" s="920"/>
      <c r="AZ116" s="896" t="s">
        <v>440</v>
      </c>
      <c r="BA116" s="897"/>
      <c r="BB116" s="897"/>
      <c r="BC116" s="897"/>
      <c r="BD116" s="897"/>
      <c r="BE116" s="897"/>
      <c r="BF116" s="897"/>
      <c r="BG116" s="897"/>
      <c r="BH116" s="897"/>
      <c r="BI116" s="897"/>
      <c r="BJ116" s="897"/>
      <c r="BK116" s="897"/>
      <c r="BL116" s="897"/>
      <c r="BM116" s="897"/>
      <c r="BN116" s="897"/>
      <c r="BO116" s="897"/>
      <c r="BP116" s="898"/>
      <c r="BQ116" s="803" t="s">
        <v>121</v>
      </c>
      <c r="BR116" s="804"/>
      <c r="BS116" s="804"/>
      <c r="BT116" s="804"/>
      <c r="BU116" s="804"/>
      <c r="BV116" s="804" t="s">
        <v>121</v>
      </c>
      <c r="BW116" s="804"/>
      <c r="BX116" s="804"/>
      <c r="BY116" s="804"/>
      <c r="BZ116" s="804"/>
      <c r="CA116" s="804" t="s">
        <v>121</v>
      </c>
      <c r="CB116" s="804"/>
      <c r="CC116" s="804"/>
      <c r="CD116" s="804"/>
      <c r="CE116" s="804"/>
      <c r="CF116" s="862" t="s">
        <v>121</v>
      </c>
      <c r="CG116" s="863"/>
      <c r="CH116" s="863"/>
      <c r="CI116" s="863"/>
      <c r="CJ116" s="863"/>
      <c r="CK116" s="914"/>
      <c r="CL116" s="808"/>
      <c r="CM116" s="802" t="s">
        <v>441</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121</v>
      </c>
      <c r="DH116" s="767"/>
      <c r="DI116" s="767"/>
      <c r="DJ116" s="767"/>
      <c r="DK116" s="768"/>
      <c r="DL116" s="769" t="s">
        <v>121</v>
      </c>
      <c r="DM116" s="767"/>
      <c r="DN116" s="767"/>
      <c r="DO116" s="767"/>
      <c r="DP116" s="768"/>
      <c r="DQ116" s="769" t="s">
        <v>121</v>
      </c>
      <c r="DR116" s="767"/>
      <c r="DS116" s="767"/>
      <c r="DT116" s="767"/>
      <c r="DU116" s="768"/>
      <c r="DV116" s="811" t="s">
        <v>121</v>
      </c>
      <c r="DW116" s="812"/>
      <c r="DX116" s="812"/>
      <c r="DY116" s="812"/>
      <c r="DZ116" s="813"/>
    </row>
    <row r="117" spans="1:130" s="224" customFormat="1" ht="26.25" customHeight="1" x14ac:dyDescent="0.2">
      <c r="A117" s="882" t="s">
        <v>178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442</v>
      </c>
      <c r="Z117" s="884"/>
      <c r="AA117" s="889">
        <v>769394</v>
      </c>
      <c r="AB117" s="890"/>
      <c r="AC117" s="890"/>
      <c r="AD117" s="890"/>
      <c r="AE117" s="891"/>
      <c r="AF117" s="892">
        <v>787501</v>
      </c>
      <c r="AG117" s="890"/>
      <c r="AH117" s="890"/>
      <c r="AI117" s="890"/>
      <c r="AJ117" s="891"/>
      <c r="AK117" s="892">
        <v>797144</v>
      </c>
      <c r="AL117" s="890"/>
      <c r="AM117" s="890"/>
      <c r="AN117" s="890"/>
      <c r="AO117" s="891"/>
      <c r="AP117" s="893"/>
      <c r="AQ117" s="894"/>
      <c r="AR117" s="894"/>
      <c r="AS117" s="894"/>
      <c r="AT117" s="895"/>
      <c r="AU117" s="919"/>
      <c r="AV117" s="920"/>
      <c r="AW117" s="920"/>
      <c r="AX117" s="920"/>
      <c r="AY117" s="920"/>
      <c r="AZ117" s="850" t="s">
        <v>443</v>
      </c>
      <c r="BA117" s="851"/>
      <c r="BB117" s="851"/>
      <c r="BC117" s="851"/>
      <c r="BD117" s="851"/>
      <c r="BE117" s="851"/>
      <c r="BF117" s="851"/>
      <c r="BG117" s="851"/>
      <c r="BH117" s="851"/>
      <c r="BI117" s="851"/>
      <c r="BJ117" s="851"/>
      <c r="BK117" s="851"/>
      <c r="BL117" s="851"/>
      <c r="BM117" s="851"/>
      <c r="BN117" s="851"/>
      <c r="BO117" s="851"/>
      <c r="BP117" s="852"/>
      <c r="BQ117" s="803" t="s">
        <v>121</v>
      </c>
      <c r="BR117" s="804"/>
      <c r="BS117" s="804"/>
      <c r="BT117" s="804"/>
      <c r="BU117" s="804"/>
      <c r="BV117" s="804" t="s">
        <v>121</v>
      </c>
      <c r="BW117" s="804"/>
      <c r="BX117" s="804"/>
      <c r="BY117" s="804"/>
      <c r="BZ117" s="804"/>
      <c r="CA117" s="804" t="s">
        <v>121</v>
      </c>
      <c r="CB117" s="804"/>
      <c r="CC117" s="804"/>
      <c r="CD117" s="804"/>
      <c r="CE117" s="804"/>
      <c r="CF117" s="862" t="s">
        <v>121</v>
      </c>
      <c r="CG117" s="863"/>
      <c r="CH117" s="863"/>
      <c r="CI117" s="863"/>
      <c r="CJ117" s="863"/>
      <c r="CK117" s="914"/>
      <c r="CL117" s="808"/>
      <c r="CM117" s="802" t="s">
        <v>444</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121</v>
      </c>
      <c r="DH117" s="767"/>
      <c r="DI117" s="767"/>
      <c r="DJ117" s="767"/>
      <c r="DK117" s="768"/>
      <c r="DL117" s="769" t="s">
        <v>121</v>
      </c>
      <c r="DM117" s="767"/>
      <c r="DN117" s="767"/>
      <c r="DO117" s="767"/>
      <c r="DP117" s="768"/>
      <c r="DQ117" s="769" t="s">
        <v>121</v>
      </c>
      <c r="DR117" s="767"/>
      <c r="DS117" s="767"/>
      <c r="DT117" s="767"/>
      <c r="DU117" s="768"/>
      <c r="DV117" s="811" t="s">
        <v>121</v>
      </c>
      <c r="DW117" s="812"/>
      <c r="DX117" s="812"/>
      <c r="DY117" s="812"/>
      <c r="DZ117" s="813"/>
    </row>
    <row r="118" spans="1:130" s="224" customFormat="1" ht="26.25" customHeight="1" x14ac:dyDescent="0.2">
      <c r="A118" s="882" t="s">
        <v>418</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415</v>
      </c>
      <c r="AB118" s="883"/>
      <c r="AC118" s="883"/>
      <c r="AD118" s="883"/>
      <c r="AE118" s="884"/>
      <c r="AF118" s="885" t="s">
        <v>416</v>
      </c>
      <c r="AG118" s="883"/>
      <c r="AH118" s="883"/>
      <c r="AI118" s="883"/>
      <c r="AJ118" s="884"/>
      <c r="AK118" s="885" t="s">
        <v>295</v>
      </c>
      <c r="AL118" s="883"/>
      <c r="AM118" s="883"/>
      <c r="AN118" s="883"/>
      <c r="AO118" s="884"/>
      <c r="AP118" s="886" t="s">
        <v>417</v>
      </c>
      <c r="AQ118" s="887"/>
      <c r="AR118" s="887"/>
      <c r="AS118" s="887"/>
      <c r="AT118" s="888"/>
      <c r="AU118" s="919"/>
      <c r="AV118" s="920"/>
      <c r="AW118" s="920"/>
      <c r="AX118" s="920"/>
      <c r="AY118" s="920"/>
      <c r="AZ118" s="825" t="s">
        <v>445</v>
      </c>
      <c r="BA118" s="826"/>
      <c r="BB118" s="826"/>
      <c r="BC118" s="826"/>
      <c r="BD118" s="826"/>
      <c r="BE118" s="826"/>
      <c r="BF118" s="826"/>
      <c r="BG118" s="826"/>
      <c r="BH118" s="826"/>
      <c r="BI118" s="826"/>
      <c r="BJ118" s="826"/>
      <c r="BK118" s="826"/>
      <c r="BL118" s="826"/>
      <c r="BM118" s="826"/>
      <c r="BN118" s="826"/>
      <c r="BO118" s="826"/>
      <c r="BP118" s="827"/>
      <c r="BQ118" s="866" t="s">
        <v>121</v>
      </c>
      <c r="BR118" s="832"/>
      <c r="BS118" s="832"/>
      <c r="BT118" s="832"/>
      <c r="BU118" s="832"/>
      <c r="BV118" s="832" t="s">
        <v>121</v>
      </c>
      <c r="BW118" s="832"/>
      <c r="BX118" s="832"/>
      <c r="BY118" s="832"/>
      <c r="BZ118" s="832"/>
      <c r="CA118" s="832" t="s">
        <v>121</v>
      </c>
      <c r="CB118" s="832"/>
      <c r="CC118" s="832"/>
      <c r="CD118" s="832"/>
      <c r="CE118" s="832"/>
      <c r="CF118" s="862" t="s">
        <v>121</v>
      </c>
      <c r="CG118" s="863"/>
      <c r="CH118" s="863"/>
      <c r="CI118" s="863"/>
      <c r="CJ118" s="863"/>
      <c r="CK118" s="914"/>
      <c r="CL118" s="808"/>
      <c r="CM118" s="802" t="s">
        <v>446</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121</v>
      </c>
      <c r="DH118" s="767"/>
      <c r="DI118" s="767"/>
      <c r="DJ118" s="767"/>
      <c r="DK118" s="768"/>
      <c r="DL118" s="769" t="s">
        <v>121</v>
      </c>
      <c r="DM118" s="767"/>
      <c r="DN118" s="767"/>
      <c r="DO118" s="767"/>
      <c r="DP118" s="768"/>
      <c r="DQ118" s="769" t="s">
        <v>121</v>
      </c>
      <c r="DR118" s="767"/>
      <c r="DS118" s="767"/>
      <c r="DT118" s="767"/>
      <c r="DU118" s="768"/>
      <c r="DV118" s="811" t="s">
        <v>121</v>
      </c>
      <c r="DW118" s="812"/>
      <c r="DX118" s="812"/>
      <c r="DY118" s="812"/>
      <c r="DZ118" s="813"/>
    </row>
    <row r="119" spans="1:130" s="224" customFormat="1" ht="26.25" customHeight="1" x14ac:dyDescent="0.2">
      <c r="A119" s="805" t="s">
        <v>421</v>
      </c>
      <c r="B119" s="806"/>
      <c r="C119" s="847" t="s">
        <v>422</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121</v>
      </c>
      <c r="AB119" s="876"/>
      <c r="AC119" s="876"/>
      <c r="AD119" s="876"/>
      <c r="AE119" s="877"/>
      <c r="AF119" s="878" t="s">
        <v>121</v>
      </c>
      <c r="AG119" s="876"/>
      <c r="AH119" s="876"/>
      <c r="AI119" s="876"/>
      <c r="AJ119" s="877"/>
      <c r="AK119" s="878" t="s">
        <v>121</v>
      </c>
      <c r="AL119" s="876"/>
      <c r="AM119" s="876"/>
      <c r="AN119" s="876"/>
      <c r="AO119" s="877"/>
      <c r="AP119" s="879" t="s">
        <v>121</v>
      </c>
      <c r="AQ119" s="880"/>
      <c r="AR119" s="880"/>
      <c r="AS119" s="880"/>
      <c r="AT119" s="881"/>
      <c r="AU119" s="921"/>
      <c r="AV119" s="922"/>
      <c r="AW119" s="922"/>
      <c r="AX119" s="922"/>
      <c r="AY119" s="922"/>
      <c r="AZ119" s="247" t="s">
        <v>178</v>
      </c>
      <c r="BA119" s="247"/>
      <c r="BB119" s="247"/>
      <c r="BC119" s="247"/>
      <c r="BD119" s="247"/>
      <c r="BE119" s="247"/>
      <c r="BF119" s="247"/>
      <c r="BG119" s="247"/>
      <c r="BH119" s="247"/>
      <c r="BI119" s="247"/>
      <c r="BJ119" s="247"/>
      <c r="BK119" s="247"/>
      <c r="BL119" s="247"/>
      <c r="BM119" s="247"/>
      <c r="BN119" s="247"/>
      <c r="BO119" s="864" t="s">
        <v>447</v>
      </c>
      <c r="BP119" s="865"/>
      <c r="BQ119" s="866">
        <v>8032726</v>
      </c>
      <c r="BR119" s="832"/>
      <c r="BS119" s="832"/>
      <c r="BT119" s="832"/>
      <c r="BU119" s="832"/>
      <c r="BV119" s="832">
        <v>7769656</v>
      </c>
      <c r="BW119" s="832"/>
      <c r="BX119" s="832"/>
      <c r="BY119" s="832"/>
      <c r="BZ119" s="832"/>
      <c r="CA119" s="832">
        <v>7599805</v>
      </c>
      <c r="CB119" s="832"/>
      <c r="CC119" s="832"/>
      <c r="CD119" s="832"/>
      <c r="CE119" s="832"/>
      <c r="CF119" s="735"/>
      <c r="CG119" s="736"/>
      <c r="CH119" s="736"/>
      <c r="CI119" s="736"/>
      <c r="CJ119" s="821"/>
      <c r="CK119" s="915"/>
      <c r="CL119" s="810"/>
      <c r="CM119" s="825" t="s">
        <v>448</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121</v>
      </c>
      <c r="DH119" s="751"/>
      <c r="DI119" s="751"/>
      <c r="DJ119" s="751"/>
      <c r="DK119" s="752"/>
      <c r="DL119" s="753" t="s">
        <v>121</v>
      </c>
      <c r="DM119" s="751"/>
      <c r="DN119" s="751"/>
      <c r="DO119" s="751"/>
      <c r="DP119" s="752"/>
      <c r="DQ119" s="753" t="s">
        <v>121</v>
      </c>
      <c r="DR119" s="751"/>
      <c r="DS119" s="751"/>
      <c r="DT119" s="751"/>
      <c r="DU119" s="752"/>
      <c r="DV119" s="835" t="s">
        <v>121</v>
      </c>
      <c r="DW119" s="836"/>
      <c r="DX119" s="836"/>
      <c r="DY119" s="836"/>
      <c r="DZ119" s="837"/>
    </row>
    <row r="120" spans="1:130" s="224" customFormat="1" ht="26.25" customHeight="1" x14ac:dyDescent="0.2">
      <c r="A120" s="807"/>
      <c r="B120" s="808"/>
      <c r="C120" s="802" t="s">
        <v>425</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121</v>
      </c>
      <c r="AB120" s="767"/>
      <c r="AC120" s="767"/>
      <c r="AD120" s="767"/>
      <c r="AE120" s="768"/>
      <c r="AF120" s="769" t="s">
        <v>121</v>
      </c>
      <c r="AG120" s="767"/>
      <c r="AH120" s="767"/>
      <c r="AI120" s="767"/>
      <c r="AJ120" s="768"/>
      <c r="AK120" s="769" t="s">
        <v>121</v>
      </c>
      <c r="AL120" s="767"/>
      <c r="AM120" s="767"/>
      <c r="AN120" s="767"/>
      <c r="AO120" s="768"/>
      <c r="AP120" s="811" t="s">
        <v>121</v>
      </c>
      <c r="AQ120" s="812"/>
      <c r="AR120" s="812"/>
      <c r="AS120" s="812"/>
      <c r="AT120" s="813"/>
      <c r="AU120" s="867" t="s">
        <v>449</v>
      </c>
      <c r="AV120" s="868"/>
      <c r="AW120" s="868"/>
      <c r="AX120" s="868"/>
      <c r="AY120" s="869"/>
      <c r="AZ120" s="847" t="s">
        <v>450</v>
      </c>
      <c r="BA120" s="795"/>
      <c r="BB120" s="795"/>
      <c r="BC120" s="795"/>
      <c r="BD120" s="795"/>
      <c r="BE120" s="795"/>
      <c r="BF120" s="795"/>
      <c r="BG120" s="795"/>
      <c r="BH120" s="795"/>
      <c r="BI120" s="795"/>
      <c r="BJ120" s="795"/>
      <c r="BK120" s="795"/>
      <c r="BL120" s="795"/>
      <c r="BM120" s="795"/>
      <c r="BN120" s="795"/>
      <c r="BO120" s="795"/>
      <c r="BP120" s="796"/>
      <c r="BQ120" s="848">
        <v>5931113</v>
      </c>
      <c r="BR120" s="829"/>
      <c r="BS120" s="829"/>
      <c r="BT120" s="829"/>
      <c r="BU120" s="829"/>
      <c r="BV120" s="829">
        <v>7263305</v>
      </c>
      <c r="BW120" s="829"/>
      <c r="BX120" s="829"/>
      <c r="BY120" s="829"/>
      <c r="BZ120" s="829"/>
      <c r="CA120" s="829">
        <v>8908370</v>
      </c>
      <c r="CB120" s="829"/>
      <c r="CC120" s="829"/>
      <c r="CD120" s="829"/>
      <c r="CE120" s="829"/>
      <c r="CF120" s="853">
        <v>200.9</v>
      </c>
      <c r="CG120" s="854"/>
      <c r="CH120" s="854"/>
      <c r="CI120" s="854"/>
      <c r="CJ120" s="854"/>
      <c r="CK120" s="855" t="s">
        <v>451</v>
      </c>
      <c r="CL120" s="839"/>
      <c r="CM120" s="839"/>
      <c r="CN120" s="839"/>
      <c r="CO120" s="840"/>
      <c r="CP120" s="859" t="s">
        <v>400</v>
      </c>
      <c r="CQ120" s="860"/>
      <c r="CR120" s="860"/>
      <c r="CS120" s="860"/>
      <c r="CT120" s="860"/>
      <c r="CU120" s="860"/>
      <c r="CV120" s="860"/>
      <c r="CW120" s="860"/>
      <c r="CX120" s="860"/>
      <c r="CY120" s="860"/>
      <c r="CZ120" s="860"/>
      <c r="DA120" s="860"/>
      <c r="DB120" s="860"/>
      <c r="DC120" s="860"/>
      <c r="DD120" s="860"/>
      <c r="DE120" s="860"/>
      <c r="DF120" s="861"/>
      <c r="DG120" s="848">
        <v>558353</v>
      </c>
      <c r="DH120" s="829"/>
      <c r="DI120" s="829"/>
      <c r="DJ120" s="829"/>
      <c r="DK120" s="829"/>
      <c r="DL120" s="829">
        <v>503470</v>
      </c>
      <c r="DM120" s="829"/>
      <c r="DN120" s="829"/>
      <c r="DO120" s="829"/>
      <c r="DP120" s="829"/>
      <c r="DQ120" s="829">
        <v>432912</v>
      </c>
      <c r="DR120" s="829"/>
      <c r="DS120" s="829"/>
      <c r="DT120" s="829"/>
      <c r="DU120" s="829"/>
      <c r="DV120" s="830">
        <v>9.8000000000000007</v>
      </c>
      <c r="DW120" s="830"/>
      <c r="DX120" s="830"/>
      <c r="DY120" s="830"/>
      <c r="DZ120" s="831"/>
    </row>
    <row r="121" spans="1:130" s="224" customFormat="1" ht="26.25" customHeight="1" x14ac:dyDescent="0.2">
      <c r="A121" s="807"/>
      <c r="B121" s="808"/>
      <c r="C121" s="850" t="s">
        <v>452</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121</v>
      </c>
      <c r="AB121" s="767"/>
      <c r="AC121" s="767"/>
      <c r="AD121" s="767"/>
      <c r="AE121" s="768"/>
      <c r="AF121" s="769" t="s">
        <v>121</v>
      </c>
      <c r="AG121" s="767"/>
      <c r="AH121" s="767"/>
      <c r="AI121" s="767"/>
      <c r="AJ121" s="768"/>
      <c r="AK121" s="769" t="s">
        <v>121</v>
      </c>
      <c r="AL121" s="767"/>
      <c r="AM121" s="767"/>
      <c r="AN121" s="767"/>
      <c r="AO121" s="768"/>
      <c r="AP121" s="811" t="s">
        <v>121</v>
      </c>
      <c r="AQ121" s="812"/>
      <c r="AR121" s="812"/>
      <c r="AS121" s="812"/>
      <c r="AT121" s="813"/>
      <c r="AU121" s="870"/>
      <c r="AV121" s="871"/>
      <c r="AW121" s="871"/>
      <c r="AX121" s="871"/>
      <c r="AY121" s="872"/>
      <c r="AZ121" s="802" t="s">
        <v>453</v>
      </c>
      <c r="BA121" s="739"/>
      <c r="BB121" s="739"/>
      <c r="BC121" s="739"/>
      <c r="BD121" s="739"/>
      <c r="BE121" s="739"/>
      <c r="BF121" s="739"/>
      <c r="BG121" s="739"/>
      <c r="BH121" s="739"/>
      <c r="BI121" s="739"/>
      <c r="BJ121" s="739"/>
      <c r="BK121" s="739"/>
      <c r="BL121" s="739"/>
      <c r="BM121" s="739"/>
      <c r="BN121" s="739"/>
      <c r="BO121" s="739"/>
      <c r="BP121" s="740"/>
      <c r="BQ121" s="803">
        <v>64032</v>
      </c>
      <c r="BR121" s="804"/>
      <c r="BS121" s="804"/>
      <c r="BT121" s="804"/>
      <c r="BU121" s="804"/>
      <c r="BV121" s="804">
        <v>52471</v>
      </c>
      <c r="BW121" s="804"/>
      <c r="BX121" s="804"/>
      <c r="BY121" s="804"/>
      <c r="BZ121" s="804"/>
      <c r="CA121" s="804">
        <v>44113</v>
      </c>
      <c r="CB121" s="804"/>
      <c r="CC121" s="804"/>
      <c r="CD121" s="804"/>
      <c r="CE121" s="804"/>
      <c r="CF121" s="862">
        <v>1</v>
      </c>
      <c r="CG121" s="863"/>
      <c r="CH121" s="863"/>
      <c r="CI121" s="863"/>
      <c r="CJ121" s="863"/>
      <c r="CK121" s="856"/>
      <c r="CL121" s="842"/>
      <c r="CM121" s="842"/>
      <c r="CN121" s="842"/>
      <c r="CO121" s="843"/>
      <c r="CP121" s="822" t="s">
        <v>396</v>
      </c>
      <c r="CQ121" s="823"/>
      <c r="CR121" s="823"/>
      <c r="CS121" s="823"/>
      <c r="CT121" s="823"/>
      <c r="CU121" s="823"/>
      <c r="CV121" s="823"/>
      <c r="CW121" s="823"/>
      <c r="CX121" s="823"/>
      <c r="CY121" s="823"/>
      <c r="CZ121" s="823"/>
      <c r="DA121" s="823"/>
      <c r="DB121" s="823"/>
      <c r="DC121" s="823"/>
      <c r="DD121" s="823"/>
      <c r="DE121" s="823"/>
      <c r="DF121" s="824"/>
      <c r="DG121" s="803">
        <v>18384</v>
      </c>
      <c r="DH121" s="804"/>
      <c r="DI121" s="804"/>
      <c r="DJ121" s="804"/>
      <c r="DK121" s="804"/>
      <c r="DL121" s="804">
        <v>14155</v>
      </c>
      <c r="DM121" s="804"/>
      <c r="DN121" s="804"/>
      <c r="DO121" s="804"/>
      <c r="DP121" s="804"/>
      <c r="DQ121" s="804">
        <v>937</v>
      </c>
      <c r="DR121" s="804"/>
      <c r="DS121" s="804"/>
      <c r="DT121" s="804"/>
      <c r="DU121" s="804"/>
      <c r="DV121" s="781">
        <v>0</v>
      </c>
      <c r="DW121" s="781"/>
      <c r="DX121" s="781"/>
      <c r="DY121" s="781"/>
      <c r="DZ121" s="782"/>
    </row>
    <row r="122" spans="1:130" s="224" customFormat="1" ht="26.25" customHeight="1" x14ac:dyDescent="0.2">
      <c r="A122" s="807"/>
      <c r="B122" s="808"/>
      <c r="C122" s="802" t="s">
        <v>435</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121</v>
      </c>
      <c r="AB122" s="767"/>
      <c r="AC122" s="767"/>
      <c r="AD122" s="767"/>
      <c r="AE122" s="768"/>
      <c r="AF122" s="769" t="s">
        <v>121</v>
      </c>
      <c r="AG122" s="767"/>
      <c r="AH122" s="767"/>
      <c r="AI122" s="767"/>
      <c r="AJ122" s="768"/>
      <c r="AK122" s="769" t="s">
        <v>121</v>
      </c>
      <c r="AL122" s="767"/>
      <c r="AM122" s="767"/>
      <c r="AN122" s="767"/>
      <c r="AO122" s="768"/>
      <c r="AP122" s="811" t="s">
        <v>121</v>
      </c>
      <c r="AQ122" s="812"/>
      <c r="AR122" s="812"/>
      <c r="AS122" s="812"/>
      <c r="AT122" s="813"/>
      <c r="AU122" s="870"/>
      <c r="AV122" s="871"/>
      <c r="AW122" s="871"/>
      <c r="AX122" s="871"/>
      <c r="AY122" s="872"/>
      <c r="AZ122" s="825" t="s">
        <v>454</v>
      </c>
      <c r="BA122" s="826"/>
      <c r="BB122" s="826"/>
      <c r="BC122" s="826"/>
      <c r="BD122" s="826"/>
      <c r="BE122" s="826"/>
      <c r="BF122" s="826"/>
      <c r="BG122" s="826"/>
      <c r="BH122" s="826"/>
      <c r="BI122" s="826"/>
      <c r="BJ122" s="826"/>
      <c r="BK122" s="826"/>
      <c r="BL122" s="826"/>
      <c r="BM122" s="826"/>
      <c r="BN122" s="826"/>
      <c r="BO122" s="826"/>
      <c r="BP122" s="827"/>
      <c r="BQ122" s="866">
        <v>4967005</v>
      </c>
      <c r="BR122" s="832"/>
      <c r="BS122" s="832"/>
      <c r="BT122" s="832"/>
      <c r="BU122" s="832"/>
      <c r="BV122" s="832">
        <v>4841661</v>
      </c>
      <c r="BW122" s="832"/>
      <c r="BX122" s="832"/>
      <c r="BY122" s="832"/>
      <c r="BZ122" s="832"/>
      <c r="CA122" s="832">
        <v>4733867</v>
      </c>
      <c r="CB122" s="832"/>
      <c r="CC122" s="832"/>
      <c r="CD122" s="832"/>
      <c r="CE122" s="832"/>
      <c r="CF122" s="833">
        <v>106.7</v>
      </c>
      <c r="CG122" s="834"/>
      <c r="CH122" s="834"/>
      <c r="CI122" s="834"/>
      <c r="CJ122" s="834"/>
      <c r="CK122" s="856"/>
      <c r="CL122" s="842"/>
      <c r="CM122" s="842"/>
      <c r="CN122" s="842"/>
      <c r="CO122" s="843"/>
      <c r="CP122" s="822" t="s">
        <v>393</v>
      </c>
      <c r="CQ122" s="823"/>
      <c r="CR122" s="823"/>
      <c r="CS122" s="823"/>
      <c r="CT122" s="823"/>
      <c r="CU122" s="823"/>
      <c r="CV122" s="823"/>
      <c r="CW122" s="823"/>
      <c r="CX122" s="823"/>
      <c r="CY122" s="823"/>
      <c r="CZ122" s="823"/>
      <c r="DA122" s="823"/>
      <c r="DB122" s="823"/>
      <c r="DC122" s="823"/>
      <c r="DD122" s="823"/>
      <c r="DE122" s="823"/>
      <c r="DF122" s="824"/>
      <c r="DG122" s="803" t="s">
        <v>121</v>
      </c>
      <c r="DH122" s="804"/>
      <c r="DI122" s="804"/>
      <c r="DJ122" s="804"/>
      <c r="DK122" s="804"/>
      <c r="DL122" s="804" t="s">
        <v>121</v>
      </c>
      <c r="DM122" s="804"/>
      <c r="DN122" s="804"/>
      <c r="DO122" s="804"/>
      <c r="DP122" s="804"/>
      <c r="DQ122" s="804" t="s">
        <v>121</v>
      </c>
      <c r="DR122" s="804"/>
      <c r="DS122" s="804"/>
      <c r="DT122" s="804"/>
      <c r="DU122" s="804"/>
      <c r="DV122" s="781" t="s">
        <v>121</v>
      </c>
      <c r="DW122" s="781"/>
      <c r="DX122" s="781"/>
      <c r="DY122" s="781"/>
      <c r="DZ122" s="782"/>
    </row>
    <row r="123" spans="1:130" s="224" customFormat="1" ht="26.25" customHeight="1" x14ac:dyDescent="0.2">
      <c r="A123" s="807"/>
      <c r="B123" s="808"/>
      <c r="C123" s="802" t="s">
        <v>441</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121</v>
      </c>
      <c r="AB123" s="767"/>
      <c r="AC123" s="767"/>
      <c r="AD123" s="767"/>
      <c r="AE123" s="768"/>
      <c r="AF123" s="769" t="s">
        <v>121</v>
      </c>
      <c r="AG123" s="767"/>
      <c r="AH123" s="767"/>
      <c r="AI123" s="767"/>
      <c r="AJ123" s="768"/>
      <c r="AK123" s="769" t="s">
        <v>121</v>
      </c>
      <c r="AL123" s="767"/>
      <c r="AM123" s="767"/>
      <c r="AN123" s="767"/>
      <c r="AO123" s="768"/>
      <c r="AP123" s="811" t="s">
        <v>121</v>
      </c>
      <c r="AQ123" s="812"/>
      <c r="AR123" s="812"/>
      <c r="AS123" s="812"/>
      <c r="AT123" s="813"/>
      <c r="AU123" s="873"/>
      <c r="AV123" s="874"/>
      <c r="AW123" s="874"/>
      <c r="AX123" s="874"/>
      <c r="AY123" s="874"/>
      <c r="AZ123" s="247" t="s">
        <v>178</v>
      </c>
      <c r="BA123" s="247"/>
      <c r="BB123" s="247"/>
      <c r="BC123" s="247"/>
      <c r="BD123" s="247"/>
      <c r="BE123" s="247"/>
      <c r="BF123" s="247"/>
      <c r="BG123" s="247"/>
      <c r="BH123" s="247"/>
      <c r="BI123" s="247"/>
      <c r="BJ123" s="247"/>
      <c r="BK123" s="247"/>
      <c r="BL123" s="247"/>
      <c r="BM123" s="247"/>
      <c r="BN123" s="247"/>
      <c r="BO123" s="864" t="s">
        <v>455</v>
      </c>
      <c r="BP123" s="865"/>
      <c r="BQ123" s="819">
        <v>10962150</v>
      </c>
      <c r="BR123" s="820"/>
      <c r="BS123" s="820"/>
      <c r="BT123" s="820"/>
      <c r="BU123" s="820"/>
      <c r="BV123" s="820">
        <v>12157437</v>
      </c>
      <c r="BW123" s="820"/>
      <c r="BX123" s="820"/>
      <c r="BY123" s="820"/>
      <c r="BZ123" s="820"/>
      <c r="CA123" s="820">
        <v>13686350</v>
      </c>
      <c r="CB123" s="820"/>
      <c r="CC123" s="820"/>
      <c r="CD123" s="820"/>
      <c r="CE123" s="820"/>
      <c r="CF123" s="735"/>
      <c r="CG123" s="736"/>
      <c r="CH123" s="736"/>
      <c r="CI123" s="736"/>
      <c r="CJ123" s="821"/>
      <c r="CK123" s="856"/>
      <c r="CL123" s="842"/>
      <c r="CM123" s="842"/>
      <c r="CN123" s="842"/>
      <c r="CO123" s="843"/>
      <c r="CP123" s="822" t="s">
        <v>394</v>
      </c>
      <c r="CQ123" s="823"/>
      <c r="CR123" s="823"/>
      <c r="CS123" s="823"/>
      <c r="CT123" s="823"/>
      <c r="CU123" s="823"/>
      <c r="CV123" s="823"/>
      <c r="CW123" s="823"/>
      <c r="CX123" s="823"/>
      <c r="CY123" s="823"/>
      <c r="CZ123" s="823"/>
      <c r="DA123" s="823"/>
      <c r="DB123" s="823"/>
      <c r="DC123" s="823"/>
      <c r="DD123" s="823"/>
      <c r="DE123" s="823"/>
      <c r="DF123" s="824"/>
      <c r="DG123" s="766" t="s">
        <v>121</v>
      </c>
      <c r="DH123" s="767"/>
      <c r="DI123" s="767"/>
      <c r="DJ123" s="767"/>
      <c r="DK123" s="768"/>
      <c r="DL123" s="769" t="s">
        <v>121</v>
      </c>
      <c r="DM123" s="767"/>
      <c r="DN123" s="767"/>
      <c r="DO123" s="767"/>
      <c r="DP123" s="768"/>
      <c r="DQ123" s="769" t="s">
        <v>121</v>
      </c>
      <c r="DR123" s="767"/>
      <c r="DS123" s="767"/>
      <c r="DT123" s="767"/>
      <c r="DU123" s="768"/>
      <c r="DV123" s="811" t="s">
        <v>121</v>
      </c>
      <c r="DW123" s="812"/>
      <c r="DX123" s="812"/>
      <c r="DY123" s="812"/>
      <c r="DZ123" s="813"/>
    </row>
    <row r="124" spans="1:130" s="224" customFormat="1" ht="26.25" customHeight="1" thickBot="1" x14ac:dyDescent="0.25">
      <c r="A124" s="807"/>
      <c r="B124" s="808"/>
      <c r="C124" s="802" t="s">
        <v>444</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121</v>
      </c>
      <c r="AB124" s="767"/>
      <c r="AC124" s="767"/>
      <c r="AD124" s="767"/>
      <c r="AE124" s="768"/>
      <c r="AF124" s="769" t="s">
        <v>121</v>
      </c>
      <c r="AG124" s="767"/>
      <c r="AH124" s="767"/>
      <c r="AI124" s="767"/>
      <c r="AJ124" s="768"/>
      <c r="AK124" s="769" t="s">
        <v>121</v>
      </c>
      <c r="AL124" s="767"/>
      <c r="AM124" s="767"/>
      <c r="AN124" s="767"/>
      <c r="AO124" s="768"/>
      <c r="AP124" s="811" t="s">
        <v>121</v>
      </c>
      <c r="AQ124" s="812"/>
      <c r="AR124" s="812"/>
      <c r="AS124" s="812"/>
      <c r="AT124" s="813"/>
      <c r="AU124" s="814" t="s">
        <v>456</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121</v>
      </c>
      <c r="BR124" s="818"/>
      <c r="BS124" s="818"/>
      <c r="BT124" s="818"/>
      <c r="BU124" s="818"/>
      <c r="BV124" s="818" t="s">
        <v>121</v>
      </c>
      <c r="BW124" s="818"/>
      <c r="BX124" s="818"/>
      <c r="BY124" s="818"/>
      <c r="BZ124" s="818"/>
      <c r="CA124" s="818" t="s">
        <v>121</v>
      </c>
      <c r="CB124" s="818"/>
      <c r="CC124" s="818"/>
      <c r="CD124" s="818"/>
      <c r="CE124" s="818"/>
      <c r="CF124" s="713"/>
      <c r="CG124" s="714"/>
      <c r="CH124" s="714"/>
      <c r="CI124" s="714"/>
      <c r="CJ124" s="849"/>
      <c r="CK124" s="857"/>
      <c r="CL124" s="857"/>
      <c r="CM124" s="857"/>
      <c r="CN124" s="857"/>
      <c r="CO124" s="858"/>
      <c r="CP124" s="822" t="s">
        <v>457</v>
      </c>
      <c r="CQ124" s="823"/>
      <c r="CR124" s="823"/>
      <c r="CS124" s="823"/>
      <c r="CT124" s="823"/>
      <c r="CU124" s="823"/>
      <c r="CV124" s="823"/>
      <c r="CW124" s="823"/>
      <c r="CX124" s="823"/>
      <c r="CY124" s="823"/>
      <c r="CZ124" s="823"/>
      <c r="DA124" s="823"/>
      <c r="DB124" s="823"/>
      <c r="DC124" s="823"/>
      <c r="DD124" s="823"/>
      <c r="DE124" s="823"/>
      <c r="DF124" s="824"/>
      <c r="DG124" s="750">
        <v>4081</v>
      </c>
      <c r="DH124" s="751"/>
      <c r="DI124" s="751"/>
      <c r="DJ124" s="751"/>
      <c r="DK124" s="752"/>
      <c r="DL124" s="753" t="s">
        <v>121</v>
      </c>
      <c r="DM124" s="751"/>
      <c r="DN124" s="751"/>
      <c r="DO124" s="751"/>
      <c r="DP124" s="752"/>
      <c r="DQ124" s="753" t="s">
        <v>121</v>
      </c>
      <c r="DR124" s="751"/>
      <c r="DS124" s="751"/>
      <c r="DT124" s="751"/>
      <c r="DU124" s="752"/>
      <c r="DV124" s="835" t="s">
        <v>121</v>
      </c>
      <c r="DW124" s="836"/>
      <c r="DX124" s="836"/>
      <c r="DY124" s="836"/>
      <c r="DZ124" s="837"/>
    </row>
    <row r="125" spans="1:130" s="224" customFormat="1" ht="26.25" customHeight="1" x14ac:dyDescent="0.2">
      <c r="A125" s="807"/>
      <c r="B125" s="808"/>
      <c r="C125" s="802" t="s">
        <v>446</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121</v>
      </c>
      <c r="AB125" s="767"/>
      <c r="AC125" s="767"/>
      <c r="AD125" s="767"/>
      <c r="AE125" s="768"/>
      <c r="AF125" s="769" t="s">
        <v>121</v>
      </c>
      <c r="AG125" s="767"/>
      <c r="AH125" s="767"/>
      <c r="AI125" s="767"/>
      <c r="AJ125" s="768"/>
      <c r="AK125" s="769" t="s">
        <v>121</v>
      </c>
      <c r="AL125" s="767"/>
      <c r="AM125" s="767"/>
      <c r="AN125" s="767"/>
      <c r="AO125" s="768"/>
      <c r="AP125" s="811" t="s">
        <v>121</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458</v>
      </c>
      <c r="CL125" s="839"/>
      <c r="CM125" s="839"/>
      <c r="CN125" s="839"/>
      <c r="CO125" s="840"/>
      <c r="CP125" s="847" t="s">
        <v>459</v>
      </c>
      <c r="CQ125" s="795"/>
      <c r="CR125" s="795"/>
      <c r="CS125" s="795"/>
      <c r="CT125" s="795"/>
      <c r="CU125" s="795"/>
      <c r="CV125" s="795"/>
      <c r="CW125" s="795"/>
      <c r="CX125" s="795"/>
      <c r="CY125" s="795"/>
      <c r="CZ125" s="795"/>
      <c r="DA125" s="795"/>
      <c r="DB125" s="795"/>
      <c r="DC125" s="795"/>
      <c r="DD125" s="795"/>
      <c r="DE125" s="795"/>
      <c r="DF125" s="796"/>
      <c r="DG125" s="848" t="s">
        <v>121</v>
      </c>
      <c r="DH125" s="829"/>
      <c r="DI125" s="829"/>
      <c r="DJ125" s="829"/>
      <c r="DK125" s="829"/>
      <c r="DL125" s="829" t="s">
        <v>121</v>
      </c>
      <c r="DM125" s="829"/>
      <c r="DN125" s="829"/>
      <c r="DO125" s="829"/>
      <c r="DP125" s="829"/>
      <c r="DQ125" s="829" t="s">
        <v>121</v>
      </c>
      <c r="DR125" s="829"/>
      <c r="DS125" s="829"/>
      <c r="DT125" s="829"/>
      <c r="DU125" s="829"/>
      <c r="DV125" s="830" t="s">
        <v>121</v>
      </c>
      <c r="DW125" s="830"/>
      <c r="DX125" s="830"/>
      <c r="DY125" s="830"/>
      <c r="DZ125" s="831"/>
    </row>
    <row r="126" spans="1:130" s="224" customFormat="1" ht="26.25" customHeight="1" thickBot="1" x14ac:dyDescent="0.25">
      <c r="A126" s="807"/>
      <c r="B126" s="808"/>
      <c r="C126" s="802" t="s">
        <v>448</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121</v>
      </c>
      <c r="AB126" s="767"/>
      <c r="AC126" s="767"/>
      <c r="AD126" s="767"/>
      <c r="AE126" s="768"/>
      <c r="AF126" s="769" t="s">
        <v>121</v>
      </c>
      <c r="AG126" s="767"/>
      <c r="AH126" s="767"/>
      <c r="AI126" s="767"/>
      <c r="AJ126" s="768"/>
      <c r="AK126" s="769" t="s">
        <v>121</v>
      </c>
      <c r="AL126" s="767"/>
      <c r="AM126" s="767"/>
      <c r="AN126" s="767"/>
      <c r="AO126" s="768"/>
      <c r="AP126" s="811" t="s">
        <v>121</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460</v>
      </c>
      <c r="CQ126" s="739"/>
      <c r="CR126" s="739"/>
      <c r="CS126" s="739"/>
      <c r="CT126" s="739"/>
      <c r="CU126" s="739"/>
      <c r="CV126" s="739"/>
      <c r="CW126" s="739"/>
      <c r="CX126" s="739"/>
      <c r="CY126" s="739"/>
      <c r="CZ126" s="739"/>
      <c r="DA126" s="739"/>
      <c r="DB126" s="739"/>
      <c r="DC126" s="739"/>
      <c r="DD126" s="739"/>
      <c r="DE126" s="739"/>
      <c r="DF126" s="740"/>
      <c r="DG126" s="803" t="s">
        <v>121</v>
      </c>
      <c r="DH126" s="804"/>
      <c r="DI126" s="804"/>
      <c r="DJ126" s="804"/>
      <c r="DK126" s="804"/>
      <c r="DL126" s="804" t="s">
        <v>121</v>
      </c>
      <c r="DM126" s="804"/>
      <c r="DN126" s="804"/>
      <c r="DO126" s="804"/>
      <c r="DP126" s="804"/>
      <c r="DQ126" s="804" t="s">
        <v>121</v>
      </c>
      <c r="DR126" s="804"/>
      <c r="DS126" s="804"/>
      <c r="DT126" s="804"/>
      <c r="DU126" s="804"/>
      <c r="DV126" s="781" t="s">
        <v>121</v>
      </c>
      <c r="DW126" s="781"/>
      <c r="DX126" s="781"/>
      <c r="DY126" s="781"/>
      <c r="DZ126" s="782"/>
    </row>
    <row r="127" spans="1:130" s="224" customFormat="1" ht="26.25" customHeight="1" x14ac:dyDescent="0.2">
      <c r="A127" s="809"/>
      <c r="B127" s="810"/>
      <c r="C127" s="825" t="s">
        <v>461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121</v>
      </c>
      <c r="AB127" s="767"/>
      <c r="AC127" s="767"/>
      <c r="AD127" s="767"/>
      <c r="AE127" s="768"/>
      <c r="AF127" s="769" t="s">
        <v>121</v>
      </c>
      <c r="AG127" s="767"/>
      <c r="AH127" s="767"/>
      <c r="AI127" s="767"/>
      <c r="AJ127" s="768"/>
      <c r="AK127" s="769" t="s">
        <v>121</v>
      </c>
      <c r="AL127" s="767"/>
      <c r="AM127" s="767"/>
      <c r="AN127" s="767"/>
      <c r="AO127" s="768"/>
      <c r="AP127" s="811" t="s">
        <v>121</v>
      </c>
      <c r="AQ127" s="812"/>
      <c r="AR127" s="812"/>
      <c r="AS127" s="812"/>
      <c r="AT127" s="813"/>
      <c r="AU127" s="226"/>
      <c r="AV127" s="226"/>
      <c r="AW127" s="226"/>
      <c r="AX127" s="828" t="s">
        <v>462</v>
      </c>
      <c r="AY127" s="799"/>
      <c r="AZ127" s="799"/>
      <c r="BA127" s="799"/>
      <c r="BB127" s="799"/>
      <c r="BC127" s="799"/>
      <c r="BD127" s="799"/>
      <c r="BE127" s="800"/>
      <c r="BF127" s="798" t="s">
        <v>463</v>
      </c>
      <c r="BG127" s="799"/>
      <c r="BH127" s="799"/>
      <c r="BI127" s="799"/>
      <c r="BJ127" s="799"/>
      <c r="BK127" s="799"/>
      <c r="BL127" s="800"/>
      <c r="BM127" s="798" t="s">
        <v>464</v>
      </c>
      <c r="BN127" s="799"/>
      <c r="BO127" s="799"/>
      <c r="BP127" s="799"/>
      <c r="BQ127" s="799"/>
      <c r="BR127" s="799"/>
      <c r="BS127" s="800"/>
      <c r="BT127" s="798" t="s">
        <v>465</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466</v>
      </c>
      <c r="CQ127" s="739"/>
      <c r="CR127" s="739"/>
      <c r="CS127" s="739"/>
      <c r="CT127" s="739"/>
      <c r="CU127" s="739"/>
      <c r="CV127" s="739"/>
      <c r="CW127" s="739"/>
      <c r="CX127" s="739"/>
      <c r="CY127" s="739"/>
      <c r="CZ127" s="739"/>
      <c r="DA127" s="739"/>
      <c r="DB127" s="739"/>
      <c r="DC127" s="739"/>
      <c r="DD127" s="739"/>
      <c r="DE127" s="739"/>
      <c r="DF127" s="740"/>
      <c r="DG127" s="803" t="s">
        <v>121</v>
      </c>
      <c r="DH127" s="804"/>
      <c r="DI127" s="804"/>
      <c r="DJ127" s="804"/>
      <c r="DK127" s="804"/>
      <c r="DL127" s="804" t="s">
        <v>121</v>
      </c>
      <c r="DM127" s="804"/>
      <c r="DN127" s="804"/>
      <c r="DO127" s="804"/>
      <c r="DP127" s="804"/>
      <c r="DQ127" s="804" t="s">
        <v>121</v>
      </c>
      <c r="DR127" s="804"/>
      <c r="DS127" s="804"/>
      <c r="DT127" s="804"/>
      <c r="DU127" s="804"/>
      <c r="DV127" s="781" t="s">
        <v>121</v>
      </c>
      <c r="DW127" s="781"/>
      <c r="DX127" s="781"/>
      <c r="DY127" s="781"/>
      <c r="DZ127" s="782"/>
    </row>
    <row r="128" spans="1:130" s="224" customFormat="1" ht="26.25" customHeight="1" thickBot="1" x14ac:dyDescent="0.25">
      <c r="A128" s="783" t="s">
        <v>467</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468</v>
      </c>
      <c r="X128" s="785"/>
      <c r="Y128" s="785"/>
      <c r="Z128" s="786"/>
      <c r="AA128" s="787">
        <v>17604</v>
      </c>
      <c r="AB128" s="788"/>
      <c r="AC128" s="788"/>
      <c r="AD128" s="788"/>
      <c r="AE128" s="789"/>
      <c r="AF128" s="790">
        <v>12667</v>
      </c>
      <c r="AG128" s="788"/>
      <c r="AH128" s="788"/>
      <c r="AI128" s="788"/>
      <c r="AJ128" s="789"/>
      <c r="AK128" s="790">
        <v>9265</v>
      </c>
      <c r="AL128" s="788"/>
      <c r="AM128" s="788"/>
      <c r="AN128" s="788"/>
      <c r="AO128" s="789"/>
      <c r="AP128" s="791"/>
      <c r="AQ128" s="792"/>
      <c r="AR128" s="792"/>
      <c r="AS128" s="792"/>
      <c r="AT128" s="793"/>
      <c r="AU128" s="226"/>
      <c r="AV128" s="226"/>
      <c r="AW128" s="226"/>
      <c r="AX128" s="794" t="s">
        <v>469</v>
      </c>
      <c r="AY128" s="795"/>
      <c r="AZ128" s="795"/>
      <c r="BA128" s="795"/>
      <c r="BB128" s="795"/>
      <c r="BC128" s="795"/>
      <c r="BD128" s="795"/>
      <c r="BE128" s="796"/>
      <c r="BF128" s="773" t="s">
        <v>121</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470</v>
      </c>
      <c r="CQ128" s="717"/>
      <c r="CR128" s="717"/>
      <c r="CS128" s="717"/>
      <c r="CT128" s="717"/>
      <c r="CU128" s="717"/>
      <c r="CV128" s="717"/>
      <c r="CW128" s="717"/>
      <c r="CX128" s="717"/>
      <c r="CY128" s="717"/>
      <c r="CZ128" s="717"/>
      <c r="DA128" s="717"/>
      <c r="DB128" s="717"/>
      <c r="DC128" s="717"/>
      <c r="DD128" s="717"/>
      <c r="DE128" s="717"/>
      <c r="DF128" s="718"/>
      <c r="DG128" s="777" t="s">
        <v>121</v>
      </c>
      <c r="DH128" s="778"/>
      <c r="DI128" s="778"/>
      <c r="DJ128" s="778"/>
      <c r="DK128" s="778"/>
      <c r="DL128" s="778" t="s">
        <v>121</v>
      </c>
      <c r="DM128" s="778"/>
      <c r="DN128" s="778"/>
      <c r="DO128" s="778"/>
      <c r="DP128" s="778"/>
      <c r="DQ128" s="778" t="s">
        <v>121</v>
      </c>
      <c r="DR128" s="778"/>
      <c r="DS128" s="778"/>
      <c r="DT128" s="778"/>
      <c r="DU128" s="778"/>
      <c r="DV128" s="779" t="s">
        <v>121</v>
      </c>
      <c r="DW128" s="779"/>
      <c r="DX128" s="779"/>
      <c r="DY128" s="779"/>
      <c r="DZ128" s="780"/>
    </row>
    <row r="129" spans="1:131" s="224" customFormat="1" ht="26.25" customHeight="1" x14ac:dyDescent="0.2">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471</v>
      </c>
      <c r="X129" s="764"/>
      <c r="Y129" s="764"/>
      <c r="Z129" s="765"/>
      <c r="AA129" s="766">
        <v>4894890</v>
      </c>
      <c r="AB129" s="767"/>
      <c r="AC129" s="767"/>
      <c r="AD129" s="767"/>
      <c r="AE129" s="768"/>
      <c r="AF129" s="769">
        <v>4782883</v>
      </c>
      <c r="AG129" s="767"/>
      <c r="AH129" s="767"/>
      <c r="AI129" s="767"/>
      <c r="AJ129" s="768"/>
      <c r="AK129" s="769">
        <v>4825235</v>
      </c>
      <c r="AL129" s="767"/>
      <c r="AM129" s="767"/>
      <c r="AN129" s="767"/>
      <c r="AO129" s="768"/>
      <c r="AP129" s="770"/>
      <c r="AQ129" s="771"/>
      <c r="AR129" s="771"/>
      <c r="AS129" s="771"/>
      <c r="AT129" s="772"/>
      <c r="AU129" s="227"/>
      <c r="AV129" s="227"/>
      <c r="AW129" s="227"/>
      <c r="AX129" s="738" t="s">
        <v>472</v>
      </c>
      <c r="AY129" s="739"/>
      <c r="AZ129" s="739"/>
      <c r="BA129" s="739"/>
      <c r="BB129" s="739"/>
      <c r="BC129" s="739"/>
      <c r="BD129" s="739"/>
      <c r="BE129" s="740"/>
      <c r="BF129" s="757" t="s">
        <v>121</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473</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474</v>
      </c>
      <c r="X130" s="764"/>
      <c r="Y130" s="764"/>
      <c r="Z130" s="765"/>
      <c r="AA130" s="766">
        <v>392918</v>
      </c>
      <c r="AB130" s="767"/>
      <c r="AC130" s="767"/>
      <c r="AD130" s="767"/>
      <c r="AE130" s="768"/>
      <c r="AF130" s="769">
        <v>394853</v>
      </c>
      <c r="AG130" s="767"/>
      <c r="AH130" s="767"/>
      <c r="AI130" s="767"/>
      <c r="AJ130" s="768"/>
      <c r="AK130" s="769">
        <v>390104</v>
      </c>
      <c r="AL130" s="767"/>
      <c r="AM130" s="767"/>
      <c r="AN130" s="767"/>
      <c r="AO130" s="768"/>
      <c r="AP130" s="770"/>
      <c r="AQ130" s="771"/>
      <c r="AR130" s="771"/>
      <c r="AS130" s="771"/>
      <c r="AT130" s="772"/>
      <c r="AU130" s="227"/>
      <c r="AV130" s="227"/>
      <c r="AW130" s="227"/>
      <c r="AX130" s="738" t="s">
        <v>475</v>
      </c>
      <c r="AY130" s="739"/>
      <c r="AZ130" s="739"/>
      <c r="BA130" s="739"/>
      <c r="BB130" s="739"/>
      <c r="BC130" s="739"/>
      <c r="BD130" s="739"/>
      <c r="BE130" s="740"/>
      <c r="BF130" s="741">
        <v>8.5</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476</v>
      </c>
      <c r="X131" s="748"/>
      <c r="Y131" s="748"/>
      <c r="Z131" s="749"/>
      <c r="AA131" s="750">
        <v>4501972</v>
      </c>
      <c r="AB131" s="751"/>
      <c r="AC131" s="751"/>
      <c r="AD131" s="751"/>
      <c r="AE131" s="752"/>
      <c r="AF131" s="753">
        <v>4388030</v>
      </c>
      <c r="AG131" s="751"/>
      <c r="AH131" s="751"/>
      <c r="AI131" s="751"/>
      <c r="AJ131" s="752"/>
      <c r="AK131" s="753">
        <v>4435131</v>
      </c>
      <c r="AL131" s="751"/>
      <c r="AM131" s="751"/>
      <c r="AN131" s="751"/>
      <c r="AO131" s="752"/>
      <c r="AP131" s="754"/>
      <c r="AQ131" s="755"/>
      <c r="AR131" s="755"/>
      <c r="AS131" s="755"/>
      <c r="AT131" s="756"/>
      <c r="AU131" s="227"/>
      <c r="AV131" s="227"/>
      <c r="AW131" s="227"/>
      <c r="AX131" s="716" t="s">
        <v>477</v>
      </c>
      <c r="AY131" s="717"/>
      <c r="AZ131" s="717"/>
      <c r="BA131" s="717"/>
      <c r="BB131" s="717"/>
      <c r="BC131" s="717"/>
      <c r="BD131" s="717"/>
      <c r="BE131" s="718"/>
      <c r="BF131" s="719" t="s">
        <v>121</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478</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479</v>
      </c>
      <c r="W132" s="729"/>
      <c r="X132" s="729"/>
      <c r="Y132" s="729"/>
      <c r="Z132" s="730"/>
      <c r="AA132" s="731">
        <v>7.971440071</v>
      </c>
      <c r="AB132" s="732"/>
      <c r="AC132" s="732"/>
      <c r="AD132" s="732"/>
      <c r="AE132" s="733"/>
      <c r="AF132" s="734">
        <v>8.6594895659999995</v>
      </c>
      <c r="AG132" s="732"/>
      <c r="AH132" s="732"/>
      <c r="AI132" s="732"/>
      <c r="AJ132" s="733"/>
      <c r="AK132" s="734">
        <v>8.9687317009999994</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480</v>
      </c>
      <c r="W133" s="708"/>
      <c r="X133" s="708"/>
      <c r="Y133" s="708"/>
      <c r="Z133" s="709"/>
      <c r="AA133" s="710">
        <v>7.8</v>
      </c>
      <c r="AB133" s="711"/>
      <c r="AC133" s="711"/>
      <c r="AD133" s="711"/>
      <c r="AE133" s="712"/>
      <c r="AF133" s="710">
        <v>8.1999999999999993</v>
      </c>
      <c r="AG133" s="711"/>
      <c r="AH133" s="711"/>
      <c r="AI133" s="711"/>
      <c r="AJ133" s="712"/>
      <c r="AK133" s="710">
        <v>8.5</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i1Hx0LAEzLVuF1qYhhZEWQtG10n5M0xVlUeEO2I+OKxcCnKYuCNvWcBO2OH6YALs6rXCK9fmRCf1TVTyl0U7jQ==" saltValue="MBD5cCnnr2wYjrh4N+qZc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481</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k0mmm12C9Z9l4r3msSuRiPumvUG+Qq9AZv02tiocXRxxCQbtTtYwMyHhcTIiTxShepBXKJN5ruuFXUloBRahnA==" saltValue="sLkuhE7oFVos4rEHRJbl1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yevCRUL4MVqTJzPE0lCgCAdEa9OcNgHKv6YC97ywkvlPRGWR7y9F49njNslToMkEXxCP5dhRQIpQH0+jr80Q9g==" saltValue="7mTmrQDBxcC0flzPbxU58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482</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483</v>
      </c>
      <c r="AL6" s="260"/>
      <c r="AM6" s="260"/>
      <c r="AN6" s="260"/>
    </row>
    <row r="7" spans="1:46" ht="13.5" customHeight="1" x14ac:dyDescent="0.2">
      <c r="A7" s="259"/>
      <c r="AK7" s="262"/>
      <c r="AL7" s="263"/>
      <c r="AM7" s="263"/>
      <c r="AN7" s="264"/>
      <c r="AO7" s="1105" t="s">
        <v>484</v>
      </c>
      <c r="AP7" s="265"/>
      <c r="AQ7" s="266" t="s">
        <v>485</v>
      </c>
      <c r="AR7" s="267"/>
    </row>
    <row r="8" spans="1:46" ht="13.2" x14ac:dyDescent="0.2">
      <c r="A8" s="259"/>
      <c r="AK8" s="268"/>
      <c r="AL8" s="269"/>
      <c r="AM8" s="269"/>
      <c r="AN8" s="270"/>
      <c r="AO8" s="1106"/>
      <c r="AP8" s="271" t="s">
        <v>486</v>
      </c>
      <c r="AQ8" s="272" t="s">
        <v>487</v>
      </c>
      <c r="AR8" s="273" t="s">
        <v>488</v>
      </c>
    </row>
    <row r="9" spans="1:46" ht="13.2" x14ac:dyDescent="0.2">
      <c r="A9" s="259"/>
      <c r="AK9" s="1117" t="s">
        <v>489</v>
      </c>
      <c r="AL9" s="1118"/>
      <c r="AM9" s="1118"/>
      <c r="AN9" s="1119"/>
      <c r="AO9" s="274">
        <v>1417245</v>
      </c>
      <c r="AP9" s="274">
        <v>94926</v>
      </c>
      <c r="AQ9" s="275">
        <v>121399</v>
      </c>
      <c r="AR9" s="276">
        <v>-21.8</v>
      </c>
    </row>
    <row r="10" spans="1:46" ht="13.5" customHeight="1" x14ac:dyDescent="0.2">
      <c r="A10" s="259"/>
      <c r="AK10" s="1117" t="s">
        <v>490</v>
      </c>
      <c r="AL10" s="1118"/>
      <c r="AM10" s="1118"/>
      <c r="AN10" s="1119"/>
      <c r="AO10" s="277">
        <v>163878</v>
      </c>
      <c r="AP10" s="277">
        <v>10976</v>
      </c>
      <c r="AQ10" s="278">
        <v>14890</v>
      </c>
      <c r="AR10" s="279">
        <v>-26.3</v>
      </c>
    </row>
    <row r="11" spans="1:46" ht="13.5" customHeight="1" x14ac:dyDescent="0.2">
      <c r="A11" s="259"/>
      <c r="AK11" s="1117" t="s">
        <v>491</v>
      </c>
      <c r="AL11" s="1118"/>
      <c r="AM11" s="1118"/>
      <c r="AN11" s="1119"/>
      <c r="AO11" s="277" t="s">
        <v>492</v>
      </c>
      <c r="AP11" s="277" t="s">
        <v>492</v>
      </c>
      <c r="AQ11" s="278">
        <v>3495</v>
      </c>
      <c r="AR11" s="279" t="s">
        <v>492</v>
      </c>
    </row>
    <row r="12" spans="1:46" ht="13.5" customHeight="1" x14ac:dyDescent="0.2">
      <c r="A12" s="259"/>
      <c r="AK12" s="1117" t="s">
        <v>493</v>
      </c>
      <c r="AL12" s="1118"/>
      <c r="AM12" s="1118"/>
      <c r="AN12" s="1119"/>
      <c r="AO12" s="277" t="s">
        <v>492</v>
      </c>
      <c r="AP12" s="277" t="s">
        <v>492</v>
      </c>
      <c r="AQ12" s="278" t="s">
        <v>492</v>
      </c>
      <c r="AR12" s="279" t="s">
        <v>492</v>
      </c>
    </row>
    <row r="13" spans="1:46" ht="13.5" customHeight="1" x14ac:dyDescent="0.2">
      <c r="A13" s="259"/>
      <c r="AK13" s="1117" t="s">
        <v>494</v>
      </c>
      <c r="AL13" s="1118"/>
      <c r="AM13" s="1118"/>
      <c r="AN13" s="1119"/>
      <c r="AO13" s="277">
        <v>84364</v>
      </c>
      <c r="AP13" s="277">
        <v>5651</v>
      </c>
      <c r="AQ13" s="278">
        <v>5676</v>
      </c>
      <c r="AR13" s="279">
        <v>-0.4</v>
      </c>
    </row>
    <row r="14" spans="1:46" ht="13.5" customHeight="1" x14ac:dyDescent="0.2">
      <c r="A14" s="259"/>
      <c r="AK14" s="1117" t="s">
        <v>495</v>
      </c>
      <c r="AL14" s="1118"/>
      <c r="AM14" s="1118"/>
      <c r="AN14" s="1119"/>
      <c r="AO14" s="277">
        <v>20570</v>
      </c>
      <c r="AP14" s="277">
        <v>1378</v>
      </c>
      <c r="AQ14" s="278">
        <v>1839</v>
      </c>
      <c r="AR14" s="279">
        <v>-25.1</v>
      </c>
    </row>
    <row r="15" spans="1:46" ht="13.5" customHeight="1" x14ac:dyDescent="0.2">
      <c r="A15" s="259"/>
      <c r="AK15" s="1120" t="s">
        <v>496</v>
      </c>
      <c r="AL15" s="1121"/>
      <c r="AM15" s="1121"/>
      <c r="AN15" s="1122"/>
      <c r="AO15" s="277">
        <v>-79569</v>
      </c>
      <c r="AP15" s="277">
        <v>-5329</v>
      </c>
      <c r="AQ15" s="278">
        <v>-7293</v>
      </c>
      <c r="AR15" s="279">
        <v>-26.9</v>
      </c>
    </row>
    <row r="16" spans="1:46" ht="13.2" x14ac:dyDescent="0.2">
      <c r="A16" s="259"/>
      <c r="AK16" s="1120" t="s">
        <v>178</v>
      </c>
      <c r="AL16" s="1121"/>
      <c r="AM16" s="1121"/>
      <c r="AN16" s="1122"/>
      <c r="AO16" s="277">
        <v>1606488</v>
      </c>
      <c r="AP16" s="277">
        <v>107601</v>
      </c>
      <c r="AQ16" s="278">
        <v>140006</v>
      </c>
      <c r="AR16" s="279">
        <v>-23.1</v>
      </c>
    </row>
    <row r="17" spans="1:46" ht="13.2" x14ac:dyDescent="0.2">
      <c r="A17" s="259"/>
    </row>
    <row r="18" spans="1:46" ht="13.2" x14ac:dyDescent="0.2">
      <c r="A18" s="259"/>
      <c r="AQ18" s="280"/>
      <c r="AR18" s="280"/>
    </row>
    <row r="19" spans="1:46" ht="13.2" x14ac:dyDescent="0.2">
      <c r="A19" s="259"/>
      <c r="AK19" s="255" t="s">
        <v>497</v>
      </c>
    </row>
    <row r="20" spans="1:46" ht="13.2" x14ac:dyDescent="0.2">
      <c r="A20" s="259"/>
      <c r="AK20" s="281"/>
      <c r="AL20" s="282"/>
      <c r="AM20" s="282"/>
      <c r="AN20" s="283"/>
      <c r="AO20" s="284" t="s">
        <v>498</v>
      </c>
      <c r="AP20" s="285" t="s">
        <v>499</v>
      </c>
      <c r="AQ20" s="286" t="s">
        <v>500</v>
      </c>
      <c r="AR20" s="287"/>
    </row>
    <row r="21" spans="1:46" s="260" customFormat="1" ht="13.2" x14ac:dyDescent="0.2">
      <c r="A21" s="288"/>
      <c r="AK21" s="1123" t="s">
        <v>501</v>
      </c>
      <c r="AL21" s="1124"/>
      <c r="AM21" s="1124"/>
      <c r="AN21" s="1125"/>
      <c r="AO21" s="289">
        <v>9.65</v>
      </c>
      <c r="AP21" s="290">
        <v>12.39</v>
      </c>
      <c r="AQ21" s="291">
        <v>-2.74</v>
      </c>
      <c r="AS21" s="292"/>
      <c r="AT21" s="288"/>
    </row>
    <row r="22" spans="1:46" s="260" customFormat="1" ht="13.2" x14ac:dyDescent="0.2">
      <c r="A22" s="288"/>
      <c r="AK22" s="1123" t="s">
        <v>502</v>
      </c>
      <c r="AL22" s="1124"/>
      <c r="AM22" s="1124"/>
      <c r="AN22" s="1125"/>
      <c r="AO22" s="293">
        <v>94.7</v>
      </c>
      <c r="AP22" s="294">
        <v>95.4</v>
      </c>
      <c r="AQ22" s="295">
        <v>-0.7</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6" t="s">
        <v>503</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2" x14ac:dyDescent="0.2">
      <c r="A27" s="300"/>
      <c r="AS27" s="255"/>
      <c r="AT27" s="255"/>
    </row>
    <row r="28" spans="1:46" ht="16.2" x14ac:dyDescent="0.2">
      <c r="A28" s="256" t="s">
        <v>504</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505</v>
      </c>
      <c r="AL29" s="260"/>
      <c r="AM29" s="260"/>
      <c r="AN29" s="260"/>
      <c r="AS29" s="302"/>
    </row>
    <row r="30" spans="1:46" ht="13.5" customHeight="1" x14ac:dyDescent="0.2">
      <c r="A30" s="259"/>
      <c r="AK30" s="262"/>
      <c r="AL30" s="263"/>
      <c r="AM30" s="263"/>
      <c r="AN30" s="264"/>
      <c r="AO30" s="1105" t="s">
        <v>484</v>
      </c>
      <c r="AP30" s="265"/>
      <c r="AQ30" s="266" t="s">
        <v>485</v>
      </c>
      <c r="AR30" s="267"/>
    </row>
    <row r="31" spans="1:46" ht="13.2" x14ac:dyDescent="0.2">
      <c r="A31" s="259"/>
      <c r="AK31" s="268"/>
      <c r="AL31" s="269"/>
      <c r="AM31" s="269"/>
      <c r="AN31" s="270"/>
      <c r="AO31" s="1106"/>
      <c r="AP31" s="271" t="s">
        <v>486</v>
      </c>
      <c r="AQ31" s="272" t="s">
        <v>487</v>
      </c>
      <c r="AR31" s="273" t="s">
        <v>488</v>
      </c>
    </row>
    <row r="32" spans="1:46" ht="27" customHeight="1" x14ac:dyDescent="0.2">
      <c r="A32" s="259"/>
      <c r="AK32" s="1107" t="s">
        <v>506</v>
      </c>
      <c r="AL32" s="1108"/>
      <c r="AM32" s="1108"/>
      <c r="AN32" s="1109"/>
      <c r="AO32" s="303">
        <v>691290</v>
      </c>
      <c r="AP32" s="303">
        <v>46302</v>
      </c>
      <c r="AQ32" s="304">
        <v>82032</v>
      </c>
      <c r="AR32" s="305">
        <v>-43.6</v>
      </c>
    </row>
    <row r="33" spans="1:46" ht="13.5" customHeight="1" x14ac:dyDescent="0.2">
      <c r="A33" s="259"/>
      <c r="AK33" s="1107" t="s">
        <v>507</v>
      </c>
      <c r="AL33" s="1108"/>
      <c r="AM33" s="1108"/>
      <c r="AN33" s="1109"/>
      <c r="AO33" s="303" t="s">
        <v>492</v>
      </c>
      <c r="AP33" s="303" t="s">
        <v>492</v>
      </c>
      <c r="AQ33" s="304" t="s">
        <v>492</v>
      </c>
      <c r="AR33" s="305" t="s">
        <v>492</v>
      </c>
    </row>
    <row r="34" spans="1:46" ht="27" customHeight="1" x14ac:dyDescent="0.2">
      <c r="A34" s="259"/>
      <c r="AK34" s="1107" t="s">
        <v>508</v>
      </c>
      <c r="AL34" s="1108"/>
      <c r="AM34" s="1108"/>
      <c r="AN34" s="1109"/>
      <c r="AO34" s="303" t="s">
        <v>492</v>
      </c>
      <c r="AP34" s="303" t="s">
        <v>492</v>
      </c>
      <c r="AQ34" s="304" t="s">
        <v>492</v>
      </c>
      <c r="AR34" s="305" t="s">
        <v>492</v>
      </c>
    </row>
    <row r="35" spans="1:46" ht="27" customHeight="1" x14ac:dyDescent="0.2">
      <c r="A35" s="259"/>
      <c r="AK35" s="1107" t="s">
        <v>509</v>
      </c>
      <c r="AL35" s="1108"/>
      <c r="AM35" s="1108"/>
      <c r="AN35" s="1109"/>
      <c r="AO35" s="303">
        <v>61731</v>
      </c>
      <c r="AP35" s="303">
        <v>4135</v>
      </c>
      <c r="AQ35" s="304">
        <v>19007</v>
      </c>
      <c r="AR35" s="305">
        <v>-78.2</v>
      </c>
    </row>
    <row r="36" spans="1:46" ht="27" customHeight="1" x14ac:dyDescent="0.2">
      <c r="A36" s="259"/>
      <c r="AK36" s="1107" t="s">
        <v>510</v>
      </c>
      <c r="AL36" s="1108"/>
      <c r="AM36" s="1108"/>
      <c r="AN36" s="1109"/>
      <c r="AO36" s="303">
        <v>44123</v>
      </c>
      <c r="AP36" s="303">
        <v>2955</v>
      </c>
      <c r="AQ36" s="304">
        <v>3652</v>
      </c>
      <c r="AR36" s="305">
        <v>-19.100000000000001</v>
      </c>
    </row>
    <row r="37" spans="1:46" ht="13.5" customHeight="1" x14ac:dyDescent="0.2">
      <c r="A37" s="259"/>
      <c r="AK37" s="1107" t="s">
        <v>511</v>
      </c>
      <c r="AL37" s="1108"/>
      <c r="AM37" s="1108"/>
      <c r="AN37" s="1109"/>
      <c r="AO37" s="303" t="s">
        <v>492</v>
      </c>
      <c r="AP37" s="303" t="s">
        <v>492</v>
      </c>
      <c r="AQ37" s="304">
        <v>1064</v>
      </c>
      <c r="AR37" s="305" t="s">
        <v>492</v>
      </c>
    </row>
    <row r="38" spans="1:46" ht="27" customHeight="1" x14ac:dyDescent="0.2">
      <c r="A38" s="259"/>
      <c r="AK38" s="1110" t="s">
        <v>512</v>
      </c>
      <c r="AL38" s="1111"/>
      <c r="AM38" s="1111"/>
      <c r="AN38" s="1112"/>
      <c r="AO38" s="306" t="s">
        <v>492</v>
      </c>
      <c r="AP38" s="306" t="s">
        <v>492</v>
      </c>
      <c r="AQ38" s="307">
        <v>6</v>
      </c>
      <c r="AR38" s="295" t="s">
        <v>492</v>
      </c>
      <c r="AS38" s="302"/>
    </row>
    <row r="39" spans="1:46" ht="13.2" x14ac:dyDescent="0.2">
      <c r="A39" s="259"/>
      <c r="AK39" s="1110" t="s">
        <v>513</v>
      </c>
      <c r="AL39" s="1111"/>
      <c r="AM39" s="1111"/>
      <c r="AN39" s="1112"/>
      <c r="AO39" s="303">
        <v>-9265</v>
      </c>
      <c r="AP39" s="303">
        <v>-621</v>
      </c>
      <c r="AQ39" s="304">
        <v>-1926</v>
      </c>
      <c r="AR39" s="305">
        <v>-67.8</v>
      </c>
      <c r="AS39" s="302"/>
    </row>
    <row r="40" spans="1:46" ht="27" customHeight="1" x14ac:dyDescent="0.2">
      <c r="A40" s="259"/>
      <c r="AK40" s="1107" t="s">
        <v>514</v>
      </c>
      <c r="AL40" s="1108"/>
      <c r="AM40" s="1108"/>
      <c r="AN40" s="1109"/>
      <c r="AO40" s="303">
        <v>-390104</v>
      </c>
      <c r="AP40" s="303">
        <v>-26129</v>
      </c>
      <c r="AQ40" s="304">
        <v>-70284</v>
      </c>
      <c r="AR40" s="305">
        <v>-62.8</v>
      </c>
      <c r="AS40" s="302"/>
    </row>
    <row r="41" spans="1:46" ht="13.2" x14ac:dyDescent="0.2">
      <c r="A41" s="259"/>
      <c r="AK41" s="1113" t="s">
        <v>288</v>
      </c>
      <c r="AL41" s="1114"/>
      <c r="AM41" s="1114"/>
      <c r="AN41" s="1115"/>
      <c r="AO41" s="303">
        <v>397775</v>
      </c>
      <c r="AP41" s="303">
        <v>26643</v>
      </c>
      <c r="AQ41" s="304">
        <v>33551</v>
      </c>
      <c r="AR41" s="305">
        <v>-20.6</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515</v>
      </c>
    </row>
    <row r="48" spans="1:46" ht="13.2" x14ac:dyDescent="0.2">
      <c r="A48" s="259"/>
      <c r="AK48" s="313" t="s">
        <v>516</v>
      </c>
      <c r="AL48" s="313"/>
      <c r="AM48" s="313"/>
      <c r="AN48" s="313"/>
      <c r="AO48" s="313"/>
      <c r="AP48" s="313"/>
      <c r="AQ48" s="314"/>
      <c r="AR48" s="313"/>
    </row>
    <row r="49" spans="1:44" ht="13.5" customHeight="1" x14ac:dyDescent="0.2">
      <c r="A49" s="259"/>
      <c r="AK49" s="315"/>
      <c r="AL49" s="316"/>
      <c r="AM49" s="1100" t="s">
        <v>484</v>
      </c>
      <c r="AN49" s="1102" t="s">
        <v>517</v>
      </c>
      <c r="AO49" s="1103"/>
      <c r="AP49" s="1103"/>
      <c r="AQ49" s="1103"/>
      <c r="AR49" s="1104"/>
    </row>
    <row r="50" spans="1:44" ht="13.2" x14ac:dyDescent="0.2">
      <c r="A50" s="259"/>
      <c r="AK50" s="317"/>
      <c r="AL50" s="318"/>
      <c r="AM50" s="1101"/>
      <c r="AN50" s="319" t="s">
        <v>518</v>
      </c>
      <c r="AO50" s="320" t="s">
        <v>519</v>
      </c>
      <c r="AP50" s="321" t="s">
        <v>520</v>
      </c>
      <c r="AQ50" s="322" t="s">
        <v>521</v>
      </c>
      <c r="AR50" s="323" t="s">
        <v>522</v>
      </c>
    </row>
    <row r="51" spans="1:44" ht="13.2" x14ac:dyDescent="0.2">
      <c r="A51" s="259"/>
      <c r="AK51" s="315" t="s">
        <v>523</v>
      </c>
      <c r="AL51" s="316"/>
      <c r="AM51" s="324">
        <v>2849959</v>
      </c>
      <c r="AN51" s="325">
        <v>182199</v>
      </c>
      <c r="AO51" s="326">
        <v>39.9</v>
      </c>
      <c r="AP51" s="327">
        <v>113347</v>
      </c>
      <c r="AQ51" s="328">
        <v>15.1</v>
      </c>
      <c r="AR51" s="329">
        <v>24.8</v>
      </c>
    </row>
    <row r="52" spans="1:44" ht="13.2" x14ac:dyDescent="0.2">
      <c r="A52" s="259"/>
      <c r="AK52" s="330"/>
      <c r="AL52" s="331" t="s">
        <v>524</v>
      </c>
      <c r="AM52" s="332">
        <v>761115</v>
      </c>
      <c r="AN52" s="333">
        <v>48658</v>
      </c>
      <c r="AO52" s="334">
        <v>29.1</v>
      </c>
      <c r="AP52" s="335">
        <v>58728</v>
      </c>
      <c r="AQ52" s="336">
        <v>23.5</v>
      </c>
      <c r="AR52" s="337">
        <v>5.6</v>
      </c>
    </row>
    <row r="53" spans="1:44" ht="13.2" x14ac:dyDescent="0.2">
      <c r="A53" s="259"/>
      <c r="AK53" s="315" t="s">
        <v>525</v>
      </c>
      <c r="AL53" s="316"/>
      <c r="AM53" s="324">
        <v>2154803</v>
      </c>
      <c r="AN53" s="325">
        <v>139109</v>
      </c>
      <c r="AO53" s="326">
        <v>-23.6</v>
      </c>
      <c r="AP53" s="327">
        <v>125418</v>
      </c>
      <c r="AQ53" s="328">
        <v>10.6</v>
      </c>
      <c r="AR53" s="329">
        <v>-34.200000000000003</v>
      </c>
    </row>
    <row r="54" spans="1:44" ht="13.2" x14ac:dyDescent="0.2">
      <c r="A54" s="259"/>
      <c r="AK54" s="330"/>
      <c r="AL54" s="331" t="s">
        <v>524</v>
      </c>
      <c r="AM54" s="332">
        <v>963152</v>
      </c>
      <c r="AN54" s="333">
        <v>62179</v>
      </c>
      <c r="AO54" s="334">
        <v>27.8</v>
      </c>
      <c r="AP54" s="335">
        <v>60445</v>
      </c>
      <c r="AQ54" s="336">
        <v>2.9</v>
      </c>
      <c r="AR54" s="337">
        <v>24.9</v>
      </c>
    </row>
    <row r="55" spans="1:44" ht="13.2" x14ac:dyDescent="0.2">
      <c r="A55" s="259"/>
      <c r="AK55" s="315" t="s">
        <v>526</v>
      </c>
      <c r="AL55" s="316"/>
      <c r="AM55" s="324">
        <v>1782085</v>
      </c>
      <c r="AN55" s="325">
        <v>116598</v>
      </c>
      <c r="AO55" s="326">
        <v>-16.2</v>
      </c>
      <c r="AP55" s="327">
        <v>108384</v>
      </c>
      <c r="AQ55" s="328">
        <v>-13.6</v>
      </c>
      <c r="AR55" s="329">
        <v>-2.6</v>
      </c>
    </row>
    <row r="56" spans="1:44" ht="13.2" x14ac:dyDescent="0.2">
      <c r="A56" s="259"/>
      <c r="AK56" s="330"/>
      <c r="AL56" s="331" t="s">
        <v>524</v>
      </c>
      <c r="AM56" s="332">
        <v>579219</v>
      </c>
      <c r="AN56" s="333">
        <v>37897</v>
      </c>
      <c r="AO56" s="334">
        <v>-39.1</v>
      </c>
      <c r="AP56" s="335">
        <v>51153</v>
      </c>
      <c r="AQ56" s="336">
        <v>-15.4</v>
      </c>
      <c r="AR56" s="337">
        <v>-23.7</v>
      </c>
    </row>
    <row r="57" spans="1:44" ht="13.2" x14ac:dyDescent="0.2">
      <c r="A57" s="259"/>
      <c r="AK57" s="315" t="s">
        <v>527</v>
      </c>
      <c r="AL57" s="316"/>
      <c r="AM57" s="324">
        <v>1212631</v>
      </c>
      <c r="AN57" s="325">
        <v>80333</v>
      </c>
      <c r="AO57" s="326">
        <v>-31.1</v>
      </c>
      <c r="AP57" s="327">
        <v>80959</v>
      </c>
      <c r="AQ57" s="328">
        <v>-25.3</v>
      </c>
      <c r="AR57" s="329">
        <v>-5.8</v>
      </c>
    </row>
    <row r="58" spans="1:44" ht="13.2" x14ac:dyDescent="0.2">
      <c r="A58" s="259"/>
      <c r="AK58" s="330"/>
      <c r="AL58" s="331" t="s">
        <v>524</v>
      </c>
      <c r="AM58" s="332">
        <v>605546</v>
      </c>
      <c r="AN58" s="333">
        <v>40116</v>
      </c>
      <c r="AO58" s="334">
        <v>5.9</v>
      </c>
      <c r="AP58" s="335">
        <v>43928</v>
      </c>
      <c r="AQ58" s="336">
        <v>-14.1</v>
      </c>
      <c r="AR58" s="337">
        <v>20</v>
      </c>
    </row>
    <row r="59" spans="1:44" ht="13.2" x14ac:dyDescent="0.2">
      <c r="A59" s="259"/>
      <c r="AK59" s="315" t="s">
        <v>528</v>
      </c>
      <c r="AL59" s="316"/>
      <c r="AM59" s="324">
        <v>2166276</v>
      </c>
      <c r="AN59" s="325">
        <v>145096</v>
      </c>
      <c r="AO59" s="326">
        <v>80.599999999999994</v>
      </c>
      <c r="AP59" s="327">
        <v>117242</v>
      </c>
      <c r="AQ59" s="328">
        <v>44.8</v>
      </c>
      <c r="AR59" s="329">
        <v>35.799999999999997</v>
      </c>
    </row>
    <row r="60" spans="1:44" ht="13.2" x14ac:dyDescent="0.2">
      <c r="A60" s="259"/>
      <c r="AK60" s="330"/>
      <c r="AL60" s="331" t="s">
        <v>524</v>
      </c>
      <c r="AM60" s="332">
        <v>1102365</v>
      </c>
      <c r="AN60" s="333">
        <v>73836</v>
      </c>
      <c r="AO60" s="334">
        <v>84.1</v>
      </c>
      <c r="AP60" s="335">
        <v>59234</v>
      </c>
      <c r="AQ60" s="336">
        <v>34.799999999999997</v>
      </c>
      <c r="AR60" s="337">
        <v>49.3</v>
      </c>
    </row>
    <row r="61" spans="1:44" ht="13.2" x14ac:dyDescent="0.2">
      <c r="A61" s="259"/>
      <c r="AK61" s="315" t="s">
        <v>529</v>
      </c>
      <c r="AL61" s="338"/>
      <c r="AM61" s="324">
        <v>2033151</v>
      </c>
      <c r="AN61" s="325">
        <v>132667</v>
      </c>
      <c r="AO61" s="326">
        <v>9.9</v>
      </c>
      <c r="AP61" s="327">
        <v>109070</v>
      </c>
      <c r="AQ61" s="339">
        <v>6.3</v>
      </c>
      <c r="AR61" s="329">
        <v>3.6</v>
      </c>
    </row>
    <row r="62" spans="1:44" ht="13.2" x14ac:dyDescent="0.2">
      <c r="A62" s="259"/>
      <c r="AK62" s="330"/>
      <c r="AL62" s="331" t="s">
        <v>524</v>
      </c>
      <c r="AM62" s="332">
        <v>802279</v>
      </c>
      <c r="AN62" s="333">
        <v>52537</v>
      </c>
      <c r="AO62" s="334">
        <v>21.6</v>
      </c>
      <c r="AP62" s="335">
        <v>54698</v>
      </c>
      <c r="AQ62" s="336">
        <v>6.3</v>
      </c>
      <c r="AR62" s="337">
        <v>15.3</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Wlt4diQsy9f+BnAdiHbSPnTdafUEdcnOcsmh393frU/KKqcQINan9HwiFxo8RPivp+NAmEm4kEygJr5OWgNFLg==" saltValue="XiIgGqlleihf4Gg6tgf/x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481</v>
      </c>
    </row>
    <row r="121" spans="125:125" ht="13.5" hidden="1" customHeight="1" x14ac:dyDescent="0.2">
      <c r="DU121" s="253"/>
    </row>
  </sheetData>
  <sheetProtection algorithmName="SHA-512" hashValue="agWvDKh60vtNnjXAzwvbJ8goAkhupvyZU5LbKdMXNLA+K+mT5SSF2u9nQ083DeA1wOYuG8G3QDY+zjtu8PuqZQ==" saltValue="F3AzUs3UMYrDnHSC65RW7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5" zoomScaleNormal="55" zoomScaleSheetLayoutView="55" workbookViewId="0">
      <selection activeCell="DP93" sqref="DP93"/>
    </sheetView>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481</v>
      </c>
    </row>
  </sheetData>
  <sheetProtection algorithmName="SHA-512" hashValue="oDsKbMSx4hcZ5R7zshqARDjRr4r11YIBzO0H4xNWSoskHkCHJEUQIpwDzFyHAnCF0cNab6cfEvHtp1Gtep7S6Q==" saltValue="ivaSh2nEyqiiID8Ug/wgQ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531</v>
      </c>
      <c r="G46" s="8" t="s">
        <v>532</v>
      </c>
      <c r="H46" s="8" t="s">
        <v>533</v>
      </c>
      <c r="I46" s="8" t="s">
        <v>534</v>
      </c>
      <c r="J46" s="9" t="s">
        <v>535</v>
      </c>
    </row>
    <row r="47" spans="2:10" ht="57.75" customHeight="1" x14ac:dyDescent="0.2">
      <c r="B47" s="10"/>
      <c r="C47" s="1126" t="s">
        <v>3</v>
      </c>
      <c r="D47" s="1126"/>
      <c r="E47" s="1127"/>
      <c r="F47" s="11">
        <v>27.45</v>
      </c>
      <c r="G47" s="12">
        <v>28.11</v>
      </c>
      <c r="H47" s="12">
        <v>22.47</v>
      </c>
      <c r="I47" s="12">
        <v>23</v>
      </c>
      <c r="J47" s="13">
        <v>26.94</v>
      </c>
    </row>
    <row r="48" spans="2:10" ht="57.75" customHeight="1" x14ac:dyDescent="0.2">
      <c r="B48" s="14"/>
      <c r="C48" s="1128" t="s">
        <v>4</v>
      </c>
      <c r="D48" s="1128"/>
      <c r="E48" s="1129"/>
      <c r="F48" s="15">
        <v>5</v>
      </c>
      <c r="G48" s="16">
        <v>4.8099999999999996</v>
      </c>
      <c r="H48" s="16">
        <v>5.93</v>
      </c>
      <c r="I48" s="16">
        <v>7.34</v>
      </c>
      <c r="J48" s="17">
        <v>7.97</v>
      </c>
    </row>
    <row r="49" spans="2:10" ht="57.75" customHeight="1" thickBot="1" x14ac:dyDescent="0.25">
      <c r="B49" s="18"/>
      <c r="C49" s="1130" t="s">
        <v>5</v>
      </c>
      <c r="D49" s="1130"/>
      <c r="E49" s="1131"/>
      <c r="F49" s="19">
        <v>8.56</v>
      </c>
      <c r="G49" s="20" t="s">
        <v>536</v>
      </c>
      <c r="H49" s="20" t="s">
        <v>537</v>
      </c>
      <c r="I49" s="20">
        <v>1.28</v>
      </c>
      <c r="J49" s="21">
        <v>4.84</v>
      </c>
    </row>
    <row r="50" spans="2:10" ht="13.2" x14ac:dyDescent="0.2"/>
  </sheetData>
  <sheetProtection algorithmName="SHA-512" hashValue="f9AmEr32mrKjMa8GAE2roz0uRk6uYe/H3Hk5ppfgTPB2fPLYtzh8xRlG/HJ3AHmrkHMCu0hIVB3g4tWPV5D5lg==" saltValue="JIANTip6hzTDsGCKZmGS6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531</v>
      </c>
      <c r="G33" s="29" t="s">
        <v>532</v>
      </c>
      <c r="H33" s="29" t="s">
        <v>533</v>
      </c>
      <c r="I33" s="29" t="s">
        <v>534</v>
      </c>
      <c r="J33" s="30" t="s">
        <v>535</v>
      </c>
      <c r="K33" s="22"/>
      <c r="L33" s="22"/>
      <c r="M33" s="22"/>
      <c r="N33" s="22"/>
      <c r="O33" s="22"/>
      <c r="P33" s="22"/>
    </row>
    <row r="34" spans="1:16" ht="39" customHeight="1" x14ac:dyDescent="0.2">
      <c r="A34" s="22"/>
      <c r="B34" s="31"/>
      <c r="C34" s="1136" t="s">
        <v>538</v>
      </c>
      <c r="D34" s="1136"/>
      <c r="E34" s="1137"/>
      <c r="F34" s="32">
        <v>11.47</v>
      </c>
      <c r="G34" s="33">
        <v>13.81</v>
      </c>
      <c r="H34" s="33">
        <v>14.99</v>
      </c>
      <c r="I34" s="33">
        <v>15.46</v>
      </c>
      <c r="J34" s="34">
        <v>16.12</v>
      </c>
      <c r="K34" s="22"/>
      <c r="L34" s="22"/>
      <c r="M34" s="22"/>
      <c r="N34" s="22"/>
      <c r="O34" s="22"/>
      <c r="P34" s="22"/>
    </row>
    <row r="35" spans="1:16" ht="39" customHeight="1" x14ac:dyDescent="0.2">
      <c r="A35" s="22"/>
      <c r="B35" s="35"/>
      <c r="C35" s="1132" t="s">
        <v>539</v>
      </c>
      <c r="D35" s="1132"/>
      <c r="E35" s="1133"/>
      <c r="F35" s="36">
        <v>5</v>
      </c>
      <c r="G35" s="37">
        <v>4.8099999999999996</v>
      </c>
      <c r="H35" s="37">
        <v>5.92</v>
      </c>
      <c r="I35" s="37">
        <v>6.54</v>
      </c>
      <c r="J35" s="38">
        <v>5.65</v>
      </c>
      <c r="K35" s="22"/>
      <c r="L35" s="22"/>
      <c r="M35" s="22"/>
      <c r="N35" s="22"/>
      <c r="O35" s="22"/>
      <c r="P35" s="22"/>
    </row>
    <row r="36" spans="1:16" ht="39" customHeight="1" x14ac:dyDescent="0.2">
      <c r="A36" s="22"/>
      <c r="B36" s="35"/>
      <c r="C36" s="1132" t="s">
        <v>540</v>
      </c>
      <c r="D36" s="1132"/>
      <c r="E36" s="1133"/>
      <c r="F36" s="36" t="s">
        <v>492</v>
      </c>
      <c r="G36" s="37" t="s">
        <v>492</v>
      </c>
      <c r="H36" s="37" t="s">
        <v>492</v>
      </c>
      <c r="I36" s="37">
        <v>0.76</v>
      </c>
      <c r="J36" s="38">
        <v>2.4</v>
      </c>
      <c r="K36" s="22"/>
      <c r="L36" s="22"/>
      <c r="M36" s="22"/>
      <c r="N36" s="22"/>
      <c r="O36" s="22"/>
      <c r="P36" s="22"/>
    </row>
    <row r="37" spans="1:16" ht="39" customHeight="1" x14ac:dyDescent="0.2">
      <c r="A37" s="22"/>
      <c r="B37" s="35"/>
      <c r="C37" s="1132" t="s">
        <v>541</v>
      </c>
      <c r="D37" s="1132"/>
      <c r="E37" s="1133"/>
      <c r="F37" s="36">
        <v>1.03</v>
      </c>
      <c r="G37" s="37">
        <v>1.64</v>
      </c>
      <c r="H37" s="37">
        <v>1.86</v>
      </c>
      <c r="I37" s="37">
        <v>1.59</v>
      </c>
      <c r="J37" s="38">
        <v>1.1599999999999999</v>
      </c>
      <c r="K37" s="22"/>
      <c r="L37" s="22"/>
      <c r="M37" s="22"/>
      <c r="N37" s="22"/>
      <c r="O37" s="22"/>
      <c r="P37" s="22"/>
    </row>
    <row r="38" spans="1:16" ht="39" customHeight="1" x14ac:dyDescent="0.2">
      <c r="A38" s="22"/>
      <c r="B38" s="35"/>
      <c r="C38" s="1132" t="s">
        <v>542</v>
      </c>
      <c r="D38" s="1132"/>
      <c r="E38" s="1133"/>
      <c r="F38" s="36">
        <v>0.84</v>
      </c>
      <c r="G38" s="37">
        <v>0.94</v>
      </c>
      <c r="H38" s="37">
        <v>0.9</v>
      </c>
      <c r="I38" s="37">
        <v>1.6</v>
      </c>
      <c r="J38" s="38">
        <v>0.49</v>
      </c>
      <c r="K38" s="22"/>
      <c r="L38" s="22"/>
      <c r="M38" s="22"/>
      <c r="N38" s="22"/>
      <c r="O38" s="22"/>
      <c r="P38" s="22"/>
    </row>
    <row r="39" spans="1:16" ht="39" customHeight="1" x14ac:dyDescent="0.2">
      <c r="A39" s="22"/>
      <c r="B39" s="35"/>
      <c r="C39" s="1132" t="s">
        <v>543</v>
      </c>
      <c r="D39" s="1132"/>
      <c r="E39" s="1133"/>
      <c r="F39" s="36">
        <v>0.06</v>
      </c>
      <c r="G39" s="37">
        <v>0.13</v>
      </c>
      <c r="H39" s="37">
        <v>0.05</v>
      </c>
      <c r="I39" s="37">
        <v>0.08</v>
      </c>
      <c r="J39" s="38">
        <v>0.22</v>
      </c>
      <c r="K39" s="22"/>
      <c r="L39" s="22"/>
      <c r="M39" s="22"/>
      <c r="N39" s="22"/>
      <c r="O39" s="22"/>
      <c r="P39" s="22"/>
    </row>
    <row r="40" spans="1:16" ht="39" customHeight="1" x14ac:dyDescent="0.2">
      <c r="A40" s="22"/>
      <c r="B40" s="35"/>
      <c r="C40" s="1132" t="s">
        <v>544</v>
      </c>
      <c r="D40" s="1132"/>
      <c r="E40" s="1133"/>
      <c r="F40" s="36">
        <v>0.09</v>
      </c>
      <c r="G40" s="37">
        <v>0.03</v>
      </c>
      <c r="H40" s="37">
        <v>0.04</v>
      </c>
      <c r="I40" s="37">
        <v>0.15</v>
      </c>
      <c r="J40" s="38">
        <v>0.12</v>
      </c>
      <c r="K40" s="22"/>
      <c r="L40" s="22"/>
      <c r="M40" s="22"/>
      <c r="N40" s="22"/>
      <c r="O40" s="22"/>
      <c r="P40" s="22"/>
    </row>
    <row r="41" spans="1:16" ht="39" customHeight="1" x14ac:dyDescent="0.2">
      <c r="A41" s="22"/>
      <c r="B41" s="35"/>
      <c r="C41" s="1132" t="s">
        <v>545</v>
      </c>
      <c r="D41" s="1132"/>
      <c r="E41" s="1133"/>
      <c r="F41" s="36">
        <v>0.17</v>
      </c>
      <c r="G41" s="37">
        <v>0.01</v>
      </c>
      <c r="H41" s="37">
        <v>7.0000000000000007E-2</v>
      </c>
      <c r="I41" s="37">
        <v>0.01</v>
      </c>
      <c r="J41" s="38">
        <v>0.05</v>
      </c>
      <c r="K41" s="22"/>
      <c r="L41" s="22"/>
      <c r="M41" s="22"/>
      <c r="N41" s="22"/>
      <c r="O41" s="22"/>
      <c r="P41" s="22"/>
    </row>
    <row r="42" spans="1:16" ht="39" customHeight="1" x14ac:dyDescent="0.2">
      <c r="A42" s="22"/>
      <c r="B42" s="39"/>
      <c r="C42" s="1132" t="s">
        <v>546</v>
      </c>
      <c r="D42" s="1132"/>
      <c r="E42" s="1133"/>
      <c r="F42" s="36" t="s">
        <v>492</v>
      </c>
      <c r="G42" s="37" t="s">
        <v>492</v>
      </c>
      <c r="H42" s="37" t="s">
        <v>492</v>
      </c>
      <c r="I42" s="37" t="s">
        <v>492</v>
      </c>
      <c r="J42" s="38" t="s">
        <v>492</v>
      </c>
      <c r="K42" s="22"/>
      <c r="L42" s="22"/>
      <c r="M42" s="22"/>
      <c r="N42" s="22"/>
      <c r="O42" s="22"/>
      <c r="P42" s="22"/>
    </row>
    <row r="43" spans="1:16" ht="39" customHeight="1" thickBot="1" x14ac:dyDescent="0.25">
      <c r="A43" s="22"/>
      <c r="B43" s="40"/>
      <c r="C43" s="1134" t="s">
        <v>547</v>
      </c>
      <c r="D43" s="1134"/>
      <c r="E43" s="1135"/>
      <c r="F43" s="41">
        <v>0.42</v>
      </c>
      <c r="G43" s="42">
        <v>0.01</v>
      </c>
      <c r="H43" s="42">
        <v>0.01</v>
      </c>
      <c r="I43" s="42">
        <v>0.04</v>
      </c>
      <c r="J43" s="43">
        <v>0.03</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L41Oqff87UwPP4Ug6eAXsxqXZzXTCx9dvqsfyAcSvmrMzfojSHGx8eANLiL6XxOpKQ1WlbsvF31U5MWbTNc5zQ==" saltValue="11KKijWCVZYXLABYAtfP3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8"/>
  <sheetViews>
    <sheetView showGridLines="0" zoomScale="55" zoomScaleNormal="55"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531</v>
      </c>
      <c r="L44" s="54" t="s">
        <v>532</v>
      </c>
      <c r="M44" s="54" t="s">
        <v>533</v>
      </c>
      <c r="N44" s="54" t="s">
        <v>534</v>
      </c>
      <c r="O44" s="55" t="s">
        <v>535</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599</v>
      </c>
      <c r="L45" s="58">
        <v>618</v>
      </c>
      <c r="M45" s="58">
        <v>647</v>
      </c>
      <c r="N45" s="58">
        <v>662</v>
      </c>
      <c r="O45" s="59">
        <v>691</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492</v>
      </c>
      <c r="L46" s="62" t="s">
        <v>492</v>
      </c>
      <c r="M46" s="62" t="s">
        <v>492</v>
      </c>
      <c r="N46" s="62" t="s">
        <v>492</v>
      </c>
      <c r="O46" s="63" t="s">
        <v>492</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492</v>
      </c>
      <c r="L47" s="62" t="s">
        <v>492</v>
      </c>
      <c r="M47" s="62" t="s">
        <v>492</v>
      </c>
      <c r="N47" s="62" t="s">
        <v>492</v>
      </c>
      <c r="O47" s="63" t="s">
        <v>492</v>
      </c>
      <c r="P47" s="46"/>
      <c r="Q47" s="46"/>
      <c r="R47" s="46"/>
      <c r="S47" s="46"/>
      <c r="T47" s="46"/>
      <c r="U47" s="46"/>
    </row>
    <row r="48" spans="1:21" ht="30.75" customHeight="1" x14ac:dyDescent="0.2">
      <c r="A48" s="46"/>
      <c r="B48" s="1163"/>
      <c r="C48" s="1164"/>
      <c r="D48" s="60"/>
      <c r="E48" s="1140" t="s">
        <v>13</v>
      </c>
      <c r="F48" s="1140"/>
      <c r="G48" s="1140"/>
      <c r="H48" s="1140"/>
      <c r="I48" s="1140"/>
      <c r="J48" s="1141"/>
      <c r="K48" s="61">
        <v>83</v>
      </c>
      <c r="L48" s="62">
        <v>93</v>
      </c>
      <c r="M48" s="62">
        <v>78</v>
      </c>
      <c r="N48" s="62">
        <v>80</v>
      </c>
      <c r="O48" s="63">
        <v>62</v>
      </c>
      <c r="P48" s="46"/>
      <c r="Q48" s="46"/>
      <c r="R48" s="46"/>
      <c r="S48" s="46"/>
      <c r="T48" s="46"/>
      <c r="U48" s="46"/>
    </row>
    <row r="49" spans="1:21" ht="30.75" customHeight="1" x14ac:dyDescent="0.2">
      <c r="A49" s="46"/>
      <c r="B49" s="1163"/>
      <c r="C49" s="1164"/>
      <c r="D49" s="60"/>
      <c r="E49" s="1140" t="s">
        <v>14</v>
      </c>
      <c r="F49" s="1140"/>
      <c r="G49" s="1140"/>
      <c r="H49" s="1140"/>
      <c r="I49" s="1140"/>
      <c r="J49" s="1141"/>
      <c r="K49" s="61">
        <v>94</v>
      </c>
      <c r="L49" s="62">
        <v>47</v>
      </c>
      <c r="M49" s="62">
        <v>45</v>
      </c>
      <c r="N49" s="62">
        <v>45</v>
      </c>
      <c r="O49" s="63">
        <v>44</v>
      </c>
      <c r="P49" s="46"/>
      <c r="Q49" s="46"/>
      <c r="R49" s="46"/>
      <c r="S49" s="46"/>
      <c r="T49" s="46"/>
      <c r="U49" s="46"/>
    </row>
    <row r="50" spans="1:21" ht="30.75" customHeight="1" x14ac:dyDescent="0.2">
      <c r="A50" s="46"/>
      <c r="B50" s="1163"/>
      <c r="C50" s="1164"/>
      <c r="D50" s="60"/>
      <c r="E50" s="1140" t="s">
        <v>15</v>
      </c>
      <c r="F50" s="1140"/>
      <c r="G50" s="1140"/>
      <c r="H50" s="1140"/>
      <c r="I50" s="1140"/>
      <c r="J50" s="1141"/>
      <c r="K50" s="61" t="s">
        <v>492</v>
      </c>
      <c r="L50" s="62" t="s">
        <v>492</v>
      </c>
      <c r="M50" s="62" t="s">
        <v>492</v>
      </c>
      <c r="N50" s="62" t="s">
        <v>492</v>
      </c>
      <c r="O50" s="63" t="s">
        <v>492</v>
      </c>
      <c r="P50" s="46"/>
      <c r="Q50" s="46"/>
      <c r="R50" s="46"/>
      <c r="S50" s="46"/>
      <c r="T50" s="46"/>
      <c r="U50" s="46"/>
    </row>
    <row r="51" spans="1:21" ht="30.75" customHeight="1" x14ac:dyDescent="0.2">
      <c r="A51" s="46"/>
      <c r="B51" s="1165"/>
      <c r="C51" s="1166"/>
      <c r="D51" s="64"/>
      <c r="E51" s="1140" t="s">
        <v>16</v>
      </c>
      <c r="F51" s="1140"/>
      <c r="G51" s="1140"/>
      <c r="H51" s="1140"/>
      <c r="I51" s="1140"/>
      <c r="J51" s="1141"/>
      <c r="K51" s="61" t="s">
        <v>492</v>
      </c>
      <c r="L51" s="62" t="s">
        <v>492</v>
      </c>
      <c r="M51" s="62" t="s">
        <v>492</v>
      </c>
      <c r="N51" s="62" t="s">
        <v>492</v>
      </c>
      <c r="O51" s="63" t="s">
        <v>492</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438</v>
      </c>
      <c r="L52" s="62">
        <v>419</v>
      </c>
      <c r="M52" s="62">
        <v>411</v>
      </c>
      <c r="N52" s="62">
        <v>409</v>
      </c>
      <c r="O52" s="63">
        <v>400</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338</v>
      </c>
      <c r="L53" s="67">
        <v>339</v>
      </c>
      <c r="M53" s="67">
        <v>359</v>
      </c>
      <c r="N53" s="67">
        <v>378</v>
      </c>
      <c r="O53" s="68">
        <v>397</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548</v>
      </c>
      <c r="L57" s="79" t="s">
        <v>549</v>
      </c>
      <c r="M57" s="79" t="s">
        <v>550</v>
      </c>
      <c r="N57" s="79" t="s">
        <v>551</v>
      </c>
      <c r="O57" s="80" t="s">
        <v>552</v>
      </c>
      <c r="P57" s="46"/>
      <c r="Q57" s="46"/>
      <c r="R57" s="46"/>
      <c r="S57" s="46"/>
      <c r="T57" s="46"/>
      <c r="U57" s="46"/>
    </row>
    <row r="58" spans="1:21" ht="31.5" customHeight="1" x14ac:dyDescent="0.2">
      <c r="B58" s="1146" t="s">
        <v>24</v>
      </c>
      <c r="C58" s="1147"/>
      <c r="D58" s="1152" t="s">
        <v>25</v>
      </c>
      <c r="E58" s="1153"/>
      <c r="F58" s="1153"/>
      <c r="G58" s="1153"/>
      <c r="H58" s="1153"/>
      <c r="I58" s="1153"/>
      <c r="J58" s="1154"/>
      <c r="K58" s="81" t="s">
        <v>492</v>
      </c>
      <c r="L58" s="82" t="s">
        <v>492</v>
      </c>
      <c r="M58" s="82" t="s">
        <v>492</v>
      </c>
      <c r="N58" s="82" t="s">
        <v>492</v>
      </c>
      <c r="O58" s="83" t="s">
        <v>492</v>
      </c>
    </row>
    <row r="59" spans="1:21" ht="31.5" customHeight="1" x14ac:dyDescent="0.2">
      <c r="B59" s="1148"/>
      <c r="C59" s="1149"/>
      <c r="D59" s="1155" t="s">
        <v>26</v>
      </c>
      <c r="E59" s="1156"/>
      <c r="F59" s="1156"/>
      <c r="G59" s="1156"/>
      <c r="H59" s="1156"/>
      <c r="I59" s="1156"/>
      <c r="J59" s="1157"/>
      <c r="K59" s="84" t="s">
        <v>492</v>
      </c>
      <c r="L59" s="85" t="s">
        <v>492</v>
      </c>
      <c r="M59" s="85" t="s">
        <v>492</v>
      </c>
      <c r="N59" s="85" t="s">
        <v>492</v>
      </c>
      <c r="O59" s="86" t="s">
        <v>492</v>
      </c>
    </row>
    <row r="60" spans="1:21" ht="31.5" customHeight="1" thickBot="1" x14ac:dyDescent="0.25">
      <c r="B60" s="1150"/>
      <c r="C60" s="1151"/>
      <c r="D60" s="1158" t="s">
        <v>27</v>
      </c>
      <c r="E60" s="1159"/>
      <c r="F60" s="1159"/>
      <c r="G60" s="1159"/>
      <c r="H60" s="1159"/>
      <c r="I60" s="1159"/>
      <c r="J60" s="1160"/>
      <c r="K60" s="87" t="s">
        <v>492</v>
      </c>
      <c r="L60" s="88" t="s">
        <v>492</v>
      </c>
      <c r="M60" s="88" t="s">
        <v>492</v>
      </c>
      <c r="N60" s="88" t="s">
        <v>492</v>
      </c>
      <c r="O60" s="89" t="s">
        <v>492</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row r="65" s="47" customFormat="1" ht="12.6" hidden="1" customHeight="1" x14ac:dyDescent="0.2"/>
    <row r="66" s="47" customFormat="1" ht="12.6" hidden="1" customHeight="1" x14ac:dyDescent="0.2"/>
    <row r="67" s="47" customFormat="1" ht="12.6" hidden="1" customHeight="1" x14ac:dyDescent="0.2"/>
    <row r="68" s="47" customFormat="1" ht="12.6" hidden="1" customHeight="1" x14ac:dyDescent="0.2"/>
  </sheetData>
  <sheetProtection algorithmName="SHA-512" hashValue="ksJ1VaOmOOiv6ACTKUZ29xzBLLD+FG2m7W9zaFi4qLLkH7+EIXVPkVJ8KNWIxh0o7YPFEevaDv46whKb3RURjA==" saltValue="y9PN61uADF3fRadenFYzX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531</v>
      </c>
      <c r="J40" s="101" t="s">
        <v>532</v>
      </c>
      <c r="K40" s="101" t="s">
        <v>533</v>
      </c>
      <c r="L40" s="101" t="s">
        <v>534</v>
      </c>
      <c r="M40" s="102" t="s">
        <v>535</v>
      </c>
    </row>
    <row r="41" spans="2:13" ht="27.75" customHeight="1" x14ac:dyDescent="0.2">
      <c r="B41" s="1181" t="s">
        <v>30</v>
      </c>
      <c r="C41" s="1182"/>
      <c r="D41" s="103"/>
      <c r="E41" s="1183" t="s">
        <v>31</v>
      </c>
      <c r="F41" s="1183"/>
      <c r="G41" s="1183"/>
      <c r="H41" s="1184"/>
      <c r="I41" s="342">
        <v>5620</v>
      </c>
      <c r="J41" s="343">
        <v>6041</v>
      </c>
      <c r="K41" s="343">
        <v>5998</v>
      </c>
      <c r="L41" s="343">
        <v>5788</v>
      </c>
      <c r="M41" s="344">
        <v>5573</v>
      </c>
    </row>
    <row r="42" spans="2:13" ht="27.75" customHeight="1" x14ac:dyDescent="0.2">
      <c r="B42" s="1171"/>
      <c r="C42" s="1172"/>
      <c r="D42" s="104"/>
      <c r="E42" s="1175" t="s">
        <v>32</v>
      </c>
      <c r="F42" s="1175"/>
      <c r="G42" s="1175"/>
      <c r="H42" s="1176"/>
      <c r="I42" s="345" t="s">
        <v>492</v>
      </c>
      <c r="J42" s="346" t="s">
        <v>492</v>
      </c>
      <c r="K42" s="346" t="s">
        <v>492</v>
      </c>
      <c r="L42" s="346" t="s">
        <v>492</v>
      </c>
      <c r="M42" s="347" t="s">
        <v>492</v>
      </c>
    </row>
    <row r="43" spans="2:13" ht="27.75" customHeight="1" x14ac:dyDescent="0.2">
      <c r="B43" s="1171"/>
      <c r="C43" s="1172"/>
      <c r="D43" s="104"/>
      <c r="E43" s="1175" t="s">
        <v>33</v>
      </c>
      <c r="F43" s="1175"/>
      <c r="G43" s="1175"/>
      <c r="H43" s="1176"/>
      <c r="I43" s="345">
        <v>638</v>
      </c>
      <c r="J43" s="346">
        <v>628</v>
      </c>
      <c r="K43" s="346">
        <v>581</v>
      </c>
      <c r="L43" s="346">
        <v>518</v>
      </c>
      <c r="M43" s="347">
        <v>434</v>
      </c>
    </row>
    <row r="44" spans="2:13" ht="27.75" customHeight="1" x14ac:dyDescent="0.2">
      <c r="B44" s="1171"/>
      <c r="C44" s="1172"/>
      <c r="D44" s="104"/>
      <c r="E44" s="1175" t="s">
        <v>34</v>
      </c>
      <c r="F44" s="1175"/>
      <c r="G44" s="1175"/>
      <c r="H44" s="1176"/>
      <c r="I44" s="345">
        <v>303</v>
      </c>
      <c r="J44" s="346">
        <v>263</v>
      </c>
      <c r="K44" s="346">
        <v>221</v>
      </c>
      <c r="L44" s="346">
        <v>180</v>
      </c>
      <c r="M44" s="347">
        <v>268</v>
      </c>
    </row>
    <row r="45" spans="2:13" ht="27.75" customHeight="1" x14ac:dyDescent="0.2">
      <c r="B45" s="1171"/>
      <c r="C45" s="1172"/>
      <c r="D45" s="104"/>
      <c r="E45" s="1175" t="s">
        <v>35</v>
      </c>
      <c r="F45" s="1175"/>
      <c r="G45" s="1175"/>
      <c r="H45" s="1176"/>
      <c r="I45" s="345">
        <v>1204</v>
      </c>
      <c r="J45" s="346">
        <v>1223</v>
      </c>
      <c r="K45" s="346">
        <v>1233</v>
      </c>
      <c r="L45" s="346">
        <v>1283</v>
      </c>
      <c r="M45" s="347">
        <v>1324</v>
      </c>
    </row>
    <row r="46" spans="2:13" ht="27.75" customHeight="1" x14ac:dyDescent="0.2">
      <c r="B46" s="1171"/>
      <c r="C46" s="1172"/>
      <c r="D46" s="105"/>
      <c r="E46" s="1175" t="s">
        <v>36</v>
      </c>
      <c r="F46" s="1175"/>
      <c r="G46" s="1175"/>
      <c r="H46" s="1176"/>
      <c r="I46" s="345">
        <v>7</v>
      </c>
      <c r="J46" s="346" t="s">
        <v>492</v>
      </c>
      <c r="K46" s="346" t="s">
        <v>492</v>
      </c>
      <c r="L46" s="346" t="s">
        <v>492</v>
      </c>
      <c r="M46" s="347" t="s">
        <v>492</v>
      </c>
    </row>
    <row r="47" spans="2:13" ht="27.75" customHeight="1" x14ac:dyDescent="0.2">
      <c r="B47" s="1171"/>
      <c r="C47" s="1172"/>
      <c r="D47" s="106"/>
      <c r="E47" s="1185" t="s">
        <v>37</v>
      </c>
      <c r="F47" s="1186"/>
      <c r="G47" s="1186"/>
      <c r="H47" s="1187"/>
      <c r="I47" s="345" t="s">
        <v>492</v>
      </c>
      <c r="J47" s="346" t="s">
        <v>492</v>
      </c>
      <c r="K47" s="346" t="s">
        <v>492</v>
      </c>
      <c r="L47" s="346" t="s">
        <v>492</v>
      </c>
      <c r="M47" s="347" t="s">
        <v>492</v>
      </c>
    </row>
    <row r="48" spans="2:13" ht="27.75" customHeight="1" x14ac:dyDescent="0.2">
      <c r="B48" s="1171"/>
      <c r="C48" s="1172"/>
      <c r="D48" s="104"/>
      <c r="E48" s="1175" t="s">
        <v>38</v>
      </c>
      <c r="F48" s="1175"/>
      <c r="G48" s="1175"/>
      <c r="H48" s="1176"/>
      <c r="I48" s="345" t="s">
        <v>492</v>
      </c>
      <c r="J48" s="346" t="s">
        <v>492</v>
      </c>
      <c r="K48" s="346" t="s">
        <v>492</v>
      </c>
      <c r="L48" s="346" t="s">
        <v>492</v>
      </c>
      <c r="M48" s="347" t="s">
        <v>492</v>
      </c>
    </row>
    <row r="49" spans="2:13" ht="27.75" customHeight="1" x14ac:dyDescent="0.2">
      <c r="B49" s="1173"/>
      <c r="C49" s="1174"/>
      <c r="D49" s="104"/>
      <c r="E49" s="1175" t="s">
        <v>39</v>
      </c>
      <c r="F49" s="1175"/>
      <c r="G49" s="1175"/>
      <c r="H49" s="1176"/>
      <c r="I49" s="345" t="s">
        <v>492</v>
      </c>
      <c r="J49" s="346" t="s">
        <v>492</v>
      </c>
      <c r="K49" s="346" t="s">
        <v>492</v>
      </c>
      <c r="L49" s="346" t="s">
        <v>492</v>
      </c>
      <c r="M49" s="347" t="s">
        <v>492</v>
      </c>
    </row>
    <row r="50" spans="2:13" ht="27.75" customHeight="1" x14ac:dyDescent="0.2">
      <c r="B50" s="1169" t="s">
        <v>40</v>
      </c>
      <c r="C50" s="1170"/>
      <c r="D50" s="107"/>
      <c r="E50" s="1175" t="s">
        <v>41</v>
      </c>
      <c r="F50" s="1175"/>
      <c r="G50" s="1175"/>
      <c r="H50" s="1176"/>
      <c r="I50" s="345">
        <v>5751</v>
      </c>
      <c r="J50" s="346">
        <v>5676</v>
      </c>
      <c r="K50" s="346">
        <v>5931</v>
      </c>
      <c r="L50" s="346">
        <v>7263</v>
      </c>
      <c r="M50" s="347">
        <v>8908</v>
      </c>
    </row>
    <row r="51" spans="2:13" ht="27.75" customHeight="1" x14ac:dyDescent="0.2">
      <c r="B51" s="1171"/>
      <c r="C51" s="1172"/>
      <c r="D51" s="104"/>
      <c r="E51" s="1175" t="s">
        <v>42</v>
      </c>
      <c r="F51" s="1175"/>
      <c r="G51" s="1175"/>
      <c r="H51" s="1176"/>
      <c r="I51" s="345">
        <v>99</v>
      </c>
      <c r="J51" s="346">
        <v>80</v>
      </c>
      <c r="K51" s="346">
        <v>64</v>
      </c>
      <c r="L51" s="346">
        <v>52</v>
      </c>
      <c r="M51" s="347">
        <v>44</v>
      </c>
    </row>
    <row r="52" spans="2:13" ht="27.75" customHeight="1" x14ac:dyDescent="0.2">
      <c r="B52" s="1173"/>
      <c r="C52" s="1174"/>
      <c r="D52" s="104"/>
      <c r="E52" s="1175" t="s">
        <v>43</v>
      </c>
      <c r="F52" s="1175"/>
      <c r="G52" s="1175"/>
      <c r="H52" s="1176"/>
      <c r="I52" s="345">
        <v>4762</v>
      </c>
      <c r="J52" s="346">
        <v>5033</v>
      </c>
      <c r="K52" s="346">
        <v>4967</v>
      </c>
      <c r="L52" s="346">
        <v>4842</v>
      </c>
      <c r="M52" s="347">
        <v>4734</v>
      </c>
    </row>
    <row r="53" spans="2:13" ht="27.75" customHeight="1" thickBot="1" x14ac:dyDescent="0.25">
      <c r="B53" s="1177" t="s">
        <v>19</v>
      </c>
      <c r="C53" s="1178"/>
      <c r="D53" s="108"/>
      <c r="E53" s="1179" t="s">
        <v>44</v>
      </c>
      <c r="F53" s="1179"/>
      <c r="G53" s="1179"/>
      <c r="H53" s="1180"/>
      <c r="I53" s="348">
        <v>-2840</v>
      </c>
      <c r="J53" s="349">
        <v>-2635</v>
      </c>
      <c r="K53" s="349">
        <v>-2929</v>
      </c>
      <c r="L53" s="349">
        <v>-4388</v>
      </c>
      <c r="M53" s="350">
        <v>-6087</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2geR59VOrFuCA2fxLwswA0555eAg63VeRW9v+xcePndm/uZdudn7V76AEdUWdClugHDYRxCuT08d6HIhGKedCA==" saltValue="74ZDOY11wFzz70zpDuM3o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9"/>
  <sheetViews>
    <sheetView showGridLines="0" zoomScale="55" zoomScaleNormal="5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533</v>
      </c>
      <c r="G54" s="117" t="s">
        <v>534</v>
      </c>
      <c r="H54" s="118" t="s">
        <v>535</v>
      </c>
    </row>
    <row r="55" spans="2:8" ht="52.5" customHeight="1" x14ac:dyDescent="0.2">
      <c r="B55" s="119"/>
      <c r="C55" s="1196" t="s">
        <v>46</v>
      </c>
      <c r="D55" s="1196"/>
      <c r="E55" s="1197"/>
      <c r="F55" s="120">
        <v>1100</v>
      </c>
      <c r="G55" s="120">
        <v>1100</v>
      </c>
      <c r="H55" s="121">
        <v>1300</v>
      </c>
    </row>
    <row r="56" spans="2:8" ht="52.5" customHeight="1" x14ac:dyDescent="0.2">
      <c r="B56" s="122"/>
      <c r="C56" s="1198" t="s">
        <v>47</v>
      </c>
      <c r="D56" s="1198"/>
      <c r="E56" s="1199"/>
      <c r="F56" s="123">
        <v>548</v>
      </c>
      <c r="G56" s="123">
        <v>548</v>
      </c>
      <c r="H56" s="124">
        <v>567</v>
      </c>
    </row>
    <row r="57" spans="2:8" ht="53.25" customHeight="1" x14ac:dyDescent="0.2">
      <c r="B57" s="122"/>
      <c r="C57" s="1200" t="s">
        <v>48</v>
      </c>
      <c r="D57" s="1200"/>
      <c r="E57" s="1201"/>
      <c r="F57" s="125">
        <v>3699</v>
      </c>
      <c r="G57" s="125">
        <v>5034</v>
      </c>
      <c r="H57" s="126">
        <v>6807</v>
      </c>
    </row>
    <row r="58" spans="2:8" ht="45.75" customHeight="1" x14ac:dyDescent="0.2">
      <c r="B58" s="127"/>
      <c r="C58" s="1188" t="s">
        <v>554</v>
      </c>
      <c r="D58" s="1189"/>
      <c r="E58" s="1190"/>
      <c r="F58" s="128">
        <v>1548</v>
      </c>
      <c r="G58" s="128">
        <v>2481</v>
      </c>
      <c r="H58" s="129">
        <v>4167</v>
      </c>
    </row>
    <row r="59" spans="2:8" ht="45.75" customHeight="1" x14ac:dyDescent="0.2">
      <c r="B59" s="127"/>
      <c r="C59" s="1188" t="s">
        <v>555</v>
      </c>
      <c r="D59" s="1189"/>
      <c r="E59" s="1190"/>
      <c r="F59" s="128">
        <v>1939</v>
      </c>
      <c r="G59" s="128">
        <v>2311</v>
      </c>
      <c r="H59" s="129">
        <v>2355</v>
      </c>
    </row>
    <row r="60" spans="2:8" ht="45.75" customHeight="1" x14ac:dyDescent="0.2">
      <c r="B60" s="127"/>
      <c r="C60" s="1188" t="s">
        <v>556</v>
      </c>
      <c r="D60" s="1189"/>
      <c r="E60" s="1190"/>
      <c r="F60" s="128">
        <v>51</v>
      </c>
      <c r="G60" s="128">
        <v>77</v>
      </c>
      <c r="H60" s="129">
        <v>103</v>
      </c>
    </row>
    <row r="61" spans="2:8" ht="45.75" customHeight="1" x14ac:dyDescent="0.2">
      <c r="B61" s="127"/>
      <c r="C61" s="1188" t="s">
        <v>557</v>
      </c>
      <c r="D61" s="1189"/>
      <c r="E61" s="1190"/>
      <c r="F61" s="128">
        <v>78</v>
      </c>
      <c r="G61" s="128">
        <v>77</v>
      </c>
      <c r="H61" s="129">
        <v>72</v>
      </c>
    </row>
    <row r="62" spans="2:8" ht="45.75" customHeight="1" thickBot="1" x14ac:dyDescent="0.25">
      <c r="B62" s="130"/>
      <c r="C62" s="1191" t="s">
        <v>558</v>
      </c>
      <c r="D62" s="1192"/>
      <c r="E62" s="1193"/>
      <c r="F62" s="131">
        <v>29</v>
      </c>
      <c r="G62" s="131">
        <v>29</v>
      </c>
      <c r="H62" s="132">
        <v>29</v>
      </c>
    </row>
    <row r="63" spans="2:8" ht="52.5" customHeight="1" thickBot="1" x14ac:dyDescent="0.25">
      <c r="B63" s="133"/>
      <c r="C63" s="1194" t="s">
        <v>49</v>
      </c>
      <c r="D63" s="1194"/>
      <c r="E63" s="1195"/>
      <c r="F63" s="134">
        <v>5347</v>
      </c>
      <c r="G63" s="134">
        <v>6682</v>
      </c>
      <c r="H63" s="135">
        <v>8674</v>
      </c>
    </row>
    <row r="64" spans="2:8" ht="13.2"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row r="69" s="1" customFormat="1" ht="13.5" hidden="1" customHeight="1" x14ac:dyDescent="0.2"/>
  </sheetData>
  <sheetProtection algorithmName="SHA-512" hashValue="NAaW7dE5TWwaWlSNC5AUhkNKT4j3daI6o79auemfQM8QY1rIKNcb48LXibq0btlTJslQXeWdg+NFVSacIkhDEQ==" saltValue="aCw/EzBmizTbEjoeeSwb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530</v>
      </c>
      <c r="G2" s="149"/>
      <c r="H2" s="150"/>
    </row>
    <row r="3" spans="1:8" x14ac:dyDescent="0.2">
      <c r="A3" s="146" t="s">
        <v>523</v>
      </c>
      <c r="B3" s="151"/>
      <c r="C3" s="152"/>
      <c r="D3" s="153">
        <v>182199</v>
      </c>
      <c r="E3" s="154"/>
      <c r="F3" s="155">
        <v>113347</v>
      </c>
      <c r="G3" s="156"/>
      <c r="H3" s="157"/>
    </row>
    <row r="4" spans="1:8" x14ac:dyDescent="0.2">
      <c r="A4" s="158"/>
      <c r="B4" s="159"/>
      <c r="C4" s="160"/>
      <c r="D4" s="161">
        <v>48658</v>
      </c>
      <c r="E4" s="162"/>
      <c r="F4" s="163">
        <v>58728</v>
      </c>
      <c r="G4" s="164"/>
      <c r="H4" s="165"/>
    </row>
    <row r="5" spans="1:8" x14ac:dyDescent="0.2">
      <c r="A5" s="146" t="s">
        <v>525</v>
      </c>
      <c r="B5" s="151"/>
      <c r="C5" s="152"/>
      <c r="D5" s="153">
        <v>139109</v>
      </c>
      <c r="E5" s="154"/>
      <c r="F5" s="155">
        <v>125418</v>
      </c>
      <c r="G5" s="156"/>
      <c r="H5" s="157"/>
    </row>
    <row r="6" spans="1:8" x14ac:dyDescent="0.2">
      <c r="A6" s="158"/>
      <c r="B6" s="159"/>
      <c r="C6" s="160"/>
      <c r="D6" s="161">
        <v>62179</v>
      </c>
      <c r="E6" s="162"/>
      <c r="F6" s="163">
        <v>60445</v>
      </c>
      <c r="G6" s="164"/>
      <c r="H6" s="165"/>
    </row>
    <row r="7" spans="1:8" x14ac:dyDescent="0.2">
      <c r="A7" s="146" t="s">
        <v>526</v>
      </c>
      <c r="B7" s="151"/>
      <c r="C7" s="152"/>
      <c r="D7" s="153">
        <v>116598</v>
      </c>
      <c r="E7" s="154"/>
      <c r="F7" s="155">
        <v>108384</v>
      </c>
      <c r="G7" s="156"/>
      <c r="H7" s="157"/>
    </row>
    <row r="8" spans="1:8" x14ac:dyDescent="0.2">
      <c r="A8" s="158"/>
      <c r="B8" s="159"/>
      <c r="C8" s="160"/>
      <c r="D8" s="161">
        <v>37897</v>
      </c>
      <c r="E8" s="162"/>
      <c r="F8" s="163">
        <v>51153</v>
      </c>
      <c r="G8" s="164"/>
      <c r="H8" s="165"/>
    </row>
    <row r="9" spans="1:8" x14ac:dyDescent="0.2">
      <c r="A9" s="146" t="s">
        <v>527</v>
      </c>
      <c r="B9" s="151"/>
      <c r="C9" s="152"/>
      <c r="D9" s="153">
        <v>80333</v>
      </c>
      <c r="E9" s="154"/>
      <c r="F9" s="155">
        <v>80959</v>
      </c>
      <c r="G9" s="156"/>
      <c r="H9" s="157"/>
    </row>
    <row r="10" spans="1:8" x14ac:dyDescent="0.2">
      <c r="A10" s="158"/>
      <c r="B10" s="159"/>
      <c r="C10" s="160"/>
      <c r="D10" s="161">
        <v>40116</v>
      </c>
      <c r="E10" s="162"/>
      <c r="F10" s="163">
        <v>43928</v>
      </c>
      <c r="G10" s="164"/>
      <c r="H10" s="165"/>
    </row>
    <row r="11" spans="1:8" x14ac:dyDescent="0.2">
      <c r="A11" s="146" t="s">
        <v>528</v>
      </c>
      <c r="B11" s="151"/>
      <c r="C11" s="152"/>
      <c r="D11" s="153">
        <v>145096</v>
      </c>
      <c r="E11" s="154"/>
      <c r="F11" s="155">
        <v>117242</v>
      </c>
      <c r="G11" s="156"/>
      <c r="H11" s="157"/>
    </row>
    <row r="12" spans="1:8" x14ac:dyDescent="0.2">
      <c r="A12" s="158"/>
      <c r="B12" s="159"/>
      <c r="C12" s="166"/>
      <c r="D12" s="161">
        <v>73836</v>
      </c>
      <c r="E12" s="162"/>
      <c r="F12" s="163">
        <v>59234</v>
      </c>
      <c r="G12" s="164"/>
      <c r="H12" s="165"/>
    </row>
    <row r="13" spans="1:8" x14ac:dyDescent="0.2">
      <c r="A13" s="146"/>
      <c r="B13" s="151"/>
      <c r="C13" s="152"/>
      <c r="D13" s="153">
        <v>132667</v>
      </c>
      <c r="E13" s="154"/>
      <c r="F13" s="155">
        <v>109070</v>
      </c>
      <c r="G13" s="167"/>
      <c r="H13" s="157"/>
    </row>
    <row r="14" spans="1:8" x14ac:dyDescent="0.2">
      <c r="A14" s="158"/>
      <c r="B14" s="159"/>
      <c r="C14" s="160"/>
      <c r="D14" s="161">
        <v>52537</v>
      </c>
      <c r="E14" s="162"/>
      <c r="F14" s="163">
        <v>54698</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5</v>
      </c>
      <c r="C19" s="168">
        <f>ROUND(VALUE(SUBSTITUTE(実質収支比率等に係る経年分析!G$48,"▲","-")),2)</f>
        <v>4.8099999999999996</v>
      </c>
      <c r="D19" s="168">
        <f>ROUND(VALUE(SUBSTITUTE(実質収支比率等に係る経年分析!H$48,"▲","-")),2)</f>
        <v>5.93</v>
      </c>
      <c r="E19" s="168">
        <f>ROUND(VALUE(SUBSTITUTE(実質収支比率等に係る経年分析!I$48,"▲","-")),2)</f>
        <v>7.34</v>
      </c>
      <c r="F19" s="168">
        <f>ROUND(VALUE(SUBSTITUTE(実質収支比率等に係る経年分析!J$48,"▲","-")),2)</f>
        <v>7.97</v>
      </c>
    </row>
    <row r="20" spans="1:11" x14ac:dyDescent="0.2">
      <c r="A20" s="168" t="s">
        <v>53</v>
      </c>
      <c r="B20" s="168">
        <f>ROUND(VALUE(SUBSTITUTE(実質収支比率等に係る経年分析!F$47,"▲","-")),2)</f>
        <v>27.45</v>
      </c>
      <c r="C20" s="168">
        <f>ROUND(VALUE(SUBSTITUTE(実質収支比率等に係る経年分析!G$47,"▲","-")),2)</f>
        <v>28.11</v>
      </c>
      <c r="D20" s="168">
        <f>ROUND(VALUE(SUBSTITUTE(実質収支比率等に係る経年分析!H$47,"▲","-")),2)</f>
        <v>22.47</v>
      </c>
      <c r="E20" s="168">
        <f>ROUND(VALUE(SUBSTITUTE(実質収支比率等に係る経年分析!I$47,"▲","-")),2)</f>
        <v>23</v>
      </c>
      <c r="F20" s="168">
        <f>ROUND(VALUE(SUBSTITUTE(実質収支比率等に係る経年分析!J$47,"▲","-")),2)</f>
        <v>26.94</v>
      </c>
    </row>
    <row r="21" spans="1:11" x14ac:dyDescent="0.2">
      <c r="A21" s="168" t="s">
        <v>54</v>
      </c>
      <c r="B21" s="168">
        <f>IF(ISNUMBER(VALUE(SUBSTITUTE(実質収支比率等に係る経年分析!F$49,"▲","-"))),ROUND(VALUE(SUBSTITUTE(実質収支比率等に係る経年分析!F$49,"▲","-")),2),NA())</f>
        <v>8.56</v>
      </c>
      <c r="C21" s="168">
        <f>IF(ISNUMBER(VALUE(SUBSTITUTE(実質収支比率等に係る経年分析!G$49,"▲","-"))),ROUND(VALUE(SUBSTITUTE(実質収支比率等に係る経年分析!G$49,"▲","-")),2),NA())</f>
        <v>-0.82</v>
      </c>
      <c r="D21" s="168">
        <f>IF(ISNUMBER(VALUE(SUBSTITUTE(実質収支比率等に係る経年分析!H$49,"▲","-"))),ROUND(VALUE(SUBSTITUTE(実質収支比率等に係る経年分析!H$49,"▲","-")),2),NA())</f>
        <v>-2.71</v>
      </c>
      <c r="E21" s="168">
        <f>IF(ISNUMBER(VALUE(SUBSTITUTE(実質収支比率等に係る経年分析!I$49,"▲","-"))),ROUND(VALUE(SUBSTITUTE(実質収支比率等に係る経年分析!I$49,"▲","-")),2),NA())</f>
        <v>1.28</v>
      </c>
      <c r="F21" s="168">
        <f>IF(ISNUMBER(VALUE(SUBSTITUTE(実質収支比率等に係る経年分析!J$49,"▲","-"))),ROUND(VALUE(SUBSTITUTE(実質収支比率等に係る経年分析!J$49,"▲","-")),2),NA())</f>
        <v>4.84</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0.42</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0.01</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0.01</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0.04</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0.03</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下水道事業特別会計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0.17</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0.01</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7.0000000000000007E-2</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0.01</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0.05</v>
      </c>
    </row>
    <row r="30" spans="1:11" x14ac:dyDescent="0.2">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0.09</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0.03</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0.04</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0.15</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0.12</v>
      </c>
    </row>
    <row r="31" spans="1:11" x14ac:dyDescent="0.2">
      <c r="A31" s="169" t="str">
        <f>IF(連結実質赤字比率に係る赤字・黒字の構成分析!C$39="",NA(),連結実質赤字比率に係る赤字・黒字の構成分析!C$39)</f>
        <v>漁業集落排水事業特別会計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0.06</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0.13</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0.05</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0.08</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0.22</v>
      </c>
    </row>
    <row r="32" spans="1:11" x14ac:dyDescent="0.2">
      <c r="A32" s="169" t="str">
        <f>IF(連結実質赤字比率に係る赤字・黒字の構成分析!C$38="",NA(),連結実質赤字比率に係る赤字・黒字の構成分析!C$38)</f>
        <v>国民健康保険事業特別会計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0.84</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0.94</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0.49</v>
      </c>
    </row>
    <row r="33" spans="1:16" x14ac:dyDescent="0.2">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1.03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1.64</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1.86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1.59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1.1599999999999999</v>
      </c>
    </row>
    <row r="34" spans="1:16" x14ac:dyDescent="0.2">
      <c r="A34" s="169" t="str">
        <f>IF(連結実質赤字比率に係る赤字・黒字の構成分析!C$36="",NA(),連結実質赤字比率に係る赤字・黒字の構成分析!C$36)</f>
        <v>電子地域通貨事業特別会計</v>
      </c>
      <c r="B34" s="169" t="e">
        <f>IF(ROUND(VALUE(SUBSTITUTE(連結実質赤字比率に係る赤字・黒字の構成分析!F$36,"▲", "-")), 2) &lt; 0, ABS(ROUND(VALUE(SUBSTITUTE(連結実質赤字比率に係る赤字・黒字の構成分析!F$36,"▲", "-")), 2)), NA())</f>
        <v>#VALUE!</v>
      </c>
      <c r="C34" s="169" t="e">
        <f>IF(ROUND(VALUE(SUBSTITUTE(連結実質赤字比率に係る赤字・黒字の構成分析!F$36,"▲", "-")), 2) &gt;= 0, ABS(ROUND(VALUE(SUBSTITUTE(連結実質赤字比率に係る赤字・黒字の構成分析!F$36,"▲", "-")), 2)), NA())</f>
        <v>#VALUE!</v>
      </c>
      <c r="D34" s="169" t="e">
        <f>IF(ROUND(VALUE(SUBSTITUTE(連結実質赤字比率に係る赤字・黒字の構成分析!G$36,"▲", "-")), 2) &lt; 0, ABS(ROUND(VALUE(SUBSTITUTE(連結実質赤字比率に係る赤字・黒字の構成分析!G$36,"▲", "-")), 2)), NA())</f>
        <v>#VALUE!</v>
      </c>
      <c r="E34" s="169" t="e">
        <f>IF(ROUND(VALUE(SUBSTITUTE(連結実質赤字比率に係る赤字・黒字の構成分析!G$36,"▲", "-")), 2) &gt;= 0, ABS(ROUND(VALUE(SUBSTITUTE(連結実質赤字比率に係る赤字・黒字の構成分析!G$36,"▲", "-")), 2)), NA())</f>
        <v>#VALUE!</v>
      </c>
      <c r="F34" s="169" t="e">
        <f>IF(ROUND(VALUE(SUBSTITUTE(連結実質赤字比率に係る赤字・黒字の構成分析!H$36,"▲", "-")), 2) &lt; 0, ABS(ROUND(VALUE(SUBSTITUTE(連結実質赤字比率に係る赤字・黒字の構成分析!H$36,"▲", "-")), 2)), NA())</f>
        <v>#VALUE!</v>
      </c>
      <c r="G34" s="169" t="e">
        <f>IF(ROUND(VALUE(SUBSTITUTE(連結実質赤字比率に係る赤字・黒字の構成分析!H$36,"▲", "-")), 2) &gt;= 0, ABS(ROUND(VALUE(SUBSTITUTE(連結実質赤字比率に係る赤字・黒字の構成分析!H$36,"▲", "-")), 2)), NA())</f>
        <v>#VALUE!</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0.76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2.4</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5</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4.8099999999999996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5.92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6.54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5.65</v>
      </c>
    </row>
    <row r="36" spans="1:16" x14ac:dyDescent="0.2">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11.47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13.81</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14.99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15.46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16.12</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438</v>
      </c>
      <c r="E42" s="170"/>
      <c r="F42" s="170"/>
      <c r="G42" s="170">
        <f>'実質公債費比率（分子）の構造'!L$52</f>
        <v>419</v>
      </c>
      <c r="H42" s="170"/>
      <c r="I42" s="170"/>
      <c r="J42" s="170">
        <f>'実質公債費比率（分子）の構造'!M$52</f>
        <v>411</v>
      </c>
      <c r="K42" s="170"/>
      <c r="L42" s="170"/>
      <c r="M42" s="170">
        <f>'実質公債費比率（分子）の構造'!N$52</f>
        <v>409</v>
      </c>
      <c r="N42" s="170"/>
      <c r="O42" s="170"/>
      <c r="P42" s="170">
        <f>'実質公債費比率（分子）の構造'!O$52</f>
        <v>400</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f>'実質公債費比率（分子）の構造'!K$49</f>
        <v>94</v>
      </c>
      <c r="C45" s="170"/>
      <c r="D45" s="170"/>
      <c r="E45" s="170">
        <f>'実質公債費比率（分子）の構造'!L$49</f>
        <v>47</v>
      </c>
      <c r="F45" s="170"/>
      <c r="G45" s="170"/>
      <c r="H45" s="170">
        <f>'実質公債費比率（分子）の構造'!M$49</f>
        <v>45</v>
      </c>
      <c r="I45" s="170"/>
      <c r="J45" s="170"/>
      <c r="K45" s="170">
        <f>'実質公債費比率（分子）の構造'!N$49</f>
        <v>45</v>
      </c>
      <c r="L45" s="170"/>
      <c r="M45" s="170"/>
      <c r="N45" s="170">
        <f>'実質公債費比率（分子）の構造'!O$49</f>
        <v>44</v>
      </c>
      <c r="O45" s="170"/>
      <c r="P45" s="170"/>
    </row>
    <row r="46" spans="1:16" x14ac:dyDescent="0.2">
      <c r="A46" s="170" t="s">
        <v>64</v>
      </c>
      <c r="B46" s="170">
        <f>'実質公債費比率（分子）の構造'!K$48</f>
        <v>83</v>
      </c>
      <c r="C46" s="170"/>
      <c r="D46" s="170"/>
      <c r="E46" s="170">
        <f>'実質公債費比率（分子）の構造'!L$48</f>
        <v>93</v>
      </c>
      <c r="F46" s="170"/>
      <c r="G46" s="170"/>
      <c r="H46" s="170">
        <f>'実質公債費比率（分子）の構造'!M$48</f>
        <v>78</v>
      </c>
      <c r="I46" s="170"/>
      <c r="J46" s="170"/>
      <c r="K46" s="170">
        <f>'実質公債費比率（分子）の構造'!N$48</f>
        <v>80</v>
      </c>
      <c r="L46" s="170"/>
      <c r="M46" s="170"/>
      <c r="N46" s="170">
        <f>'実質公債費比率（分子）の構造'!O$48</f>
        <v>62</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599</v>
      </c>
      <c r="C49" s="170"/>
      <c r="D49" s="170"/>
      <c r="E49" s="170">
        <f>'実質公債費比率（分子）の構造'!L$45</f>
        <v>618</v>
      </c>
      <c r="F49" s="170"/>
      <c r="G49" s="170"/>
      <c r="H49" s="170">
        <f>'実質公債費比率（分子）の構造'!M$45</f>
        <v>647</v>
      </c>
      <c r="I49" s="170"/>
      <c r="J49" s="170"/>
      <c r="K49" s="170">
        <f>'実質公債費比率（分子）の構造'!N$45</f>
        <v>662</v>
      </c>
      <c r="L49" s="170"/>
      <c r="M49" s="170"/>
      <c r="N49" s="170">
        <f>'実質公債費比率（分子）の構造'!O$45</f>
        <v>691</v>
      </c>
      <c r="O49" s="170"/>
      <c r="P49" s="170"/>
    </row>
    <row r="50" spans="1:16" x14ac:dyDescent="0.2">
      <c r="A50" s="170" t="s">
        <v>67</v>
      </c>
      <c r="B50" s="170" t="e">
        <f>NA()</f>
        <v>#N/A</v>
      </c>
      <c r="C50" s="170">
        <f>IF(ISNUMBER('実質公債費比率（分子）の構造'!K$53),'実質公債費比率（分子）の構造'!K$53,NA())</f>
        <v>338</v>
      </c>
      <c r="D50" s="170" t="e">
        <f>NA()</f>
        <v>#N/A</v>
      </c>
      <c r="E50" s="170" t="e">
        <f>NA()</f>
        <v>#N/A</v>
      </c>
      <c r="F50" s="170">
        <f>IF(ISNUMBER('実質公債費比率（分子）の構造'!L$53),'実質公債費比率（分子）の構造'!L$53,NA())</f>
        <v>339</v>
      </c>
      <c r="G50" s="170" t="e">
        <f>NA()</f>
        <v>#N/A</v>
      </c>
      <c r="H50" s="170" t="e">
        <f>NA()</f>
        <v>#N/A</v>
      </c>
      <c r="I50" s="170">
        <f>IF(ISNUMBER('実質公債費比率（分子）の構造'!M$53),'実質公債費比率（分子）の構造'!M$53,NA())</f>
        <v>359</v>
      </c>
      <c r="J50" s="170" t="e">
        <f>NA()</f>
        <v>#N/A</v>
      </c>
      <c r="K50" s="170" t="e">
        <f>NA()</f>
        <v>#N/A</v>
      </c>
      <c r="L50" s="170">
        <f>IF(ISNUMBER('実質公債費比率（分子）の構造'!N$53),'実質公債費比率（分子）の構造'!N$53,NA())</f>
        <v>378</v>
      </c>
      <c r="M50" s="170" t="e">
        <f>NA()</f>
        <v>#N/A</v>
      </c>
      <c r="N50" s="170" t="e">
        <f>NA()</f>
        <v>#N/A</v>
      </c>
      <c r="O50" s="170">
        <f>IF(ISNUMBER('実質公債費比率（分子）の構造'!O$53),'実質公債費比率（分子）の構造'!O$53,NA())</f>
        <v>397</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4762</v>
      </c>
      <c r="E56" s="169"/>
      <c r="F56" s="169"/>
      <c r="G56" s="169">
        <f>'将来負担比率（分子）の構造'!J$52</f>
        <v>5033</v>
      </c>
      <c r="H56" s="169"/>
      <c r="I56" s="169"/>
      <c r="J56" s="169">
        <f>'将来負担比率（分子）の構造'!K$52</f>
        <v>4967</v>
      </c>
      <c r="K56" s="169"/>
      <c r="L56" s="169"/>
      <c r="M56" s="169">
        <f>'将来負担比率（分子）の構造'!L$52</f>
        <v>4842</v>
      </c>
      <c r="N56" s="169"/>
      <c r="O56" s="169"/>
      <c r="P56" s="169">
        <f>'将来負担比率（分子）の構造'!M$52</f>
        <v>4734</v>
      </c>
    </row>
    <row r="57" spans="1:16" x14ac:dyDescent="0.2">
      <c r="A57" s="169" t="s">
        <v>42</v>
      </c>
      <c r="B57" s="169"/>
      <c r="C57" s="169"/>
      <c r="D57" s="169">
        <f>'将来負担比率（分子）の構造'!I$51</f>
        <v>99</v>
      </c>
      <c r="E57" s="169"/>
      <c r="F57" s="169"/>
      <c r="G57" s="169">
        <f>'将来負担比率（分子）の構造'!J$51</f>
        <v>80</v>
      </c>
      <c r="H57" s="169"/>
      <c r="I57" s="169"/>
      <c r="J57" s="169">
        <f>'将来負担比率（分子）の構造'!K$51</f>
        <v>64</v>
      </c>
      <c r="K57" s="169"/>
      <c r="L57" s="169"/>
      <c r="M57" s="169">
        <f>'将来負担比率（分子）の構造'!L$51</f>
        <v>52</v>
      </c>
      <c r="N57" s="169"/>
      <c r="O57" s="169"/>
      <c r="P57" s="169">
        <f>'将来負担比率（分子）の構造'!M$51</f>
        <v>44</v>
      </c>
    </row>
    <row r="58" spans="1:16" x14ac:dyDescent="0.2">
      <c r="A58" s="169" t="s">
        <v>41</v>
      </c>
      <c r="B58" s="169"/>
      <c r="C58" s="169"/>
      <c r="D58" s="169">
        <f>'将来負担比率（分子）の構造'!I$50</f>
        <v>5751</v>
      </c>
      <c r="E58" s="169"/>
      <c r="F58" s="169"/>
      <c r="G58" s="169">
        <f>'将来負担比率（分子）の構造'!J$50</f>
        <v>5676</v>
      </c>
      <c r="H58" s="169"/>
      <c r="I58" s="169"/>
      <c r="J58" s="169">
        <f>'将来負担比率（分子）の構造'!K$50</f>
        <v>5931</v>
      </c>
      <c r="K58" s="169"/>
      <c r="L58" s="169"/>
      <c r="M58" s="169">
        <f>'将来負担比率（分子）の構造'!L$50</f>
        <v>7263</v>
      </c>
      <c r="N58" s="169"/>
      <c r="O58" s="169"/>
      <c r="P58" s="169">
        <f>'将来負担比率（分子）の構造'!M$50</f>
        <v>8908</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f>'将来負担比率（分子）の構造'!I$46</f>
        <v>7</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1204</v>
      </c>
      <c r="C62" s="169"/>
      <c r="D62" s="169"/>
      <c r="E62" s="169">
        <f>'将来負担比率（分子）の構造'!J$45</f>
        <v>1223</v>
      </c>
      <c r="F62" s="169"/>
      <c r="G62" s="169"/>
      <c r="H62" s="169">
        <f>'将来負担比率（分子）の構造'!K$45</f>
        <v>1233</v>
      </c>
      <c r="I62" s="169"/>
      <c r="J62" s="169"/>
      <c r="K62" s="169">
        <f>'将来負担比率（分子）の構造'!L$45</f>
        <v>1283</v>
      </c>
      <c r="L62" s="169"/>
      <c r="M62" s="169"/>
      <c r="N62" s="169">
        <f>'将来負担比率（分子）の構造'!M$45</f>
        <v>1324</v>
      </c>
      <c r="O62" s="169"/>
      <c r="P62" s="169"/>
    </row>
    <row r="63" spans="1:16" x14ac:dyDescent="0.2">
      <c r="A63" s="169" t="s">
        <v>34</v>
      </c>
      <c r="B63" s="169">
        <f>'将来負担比率（分子）の構造'!I$44</f>
        <v>303</v>
      </c>
      <c r="C63" s="169"/>
      <c r="D63" s="169"/>
      <c r="E63" s="169">
        <f>'将来負担比率（分子）の構造'!J$44</f>
        <v>263</v>
      </c>
      <c r="F63" s="169"/>
      <c r="G63" s="169"/>
      <c r="H63" s="169">
        <f>'将来負担比率（分子）の構造'!K$44</f>
        <v>221</v>
      </c>
      <c r="I63" s="169"/>
      <c r="J63" s="169"/>
      <c r="K63" s="169">
        <f>'将来負担比率（分子）の構造'!L$44</f>
        <v>180</v>
      </c>
      <c r="L63" s="169"/>
      <c r="M63" s="169"/>
      <c r="N63" s="169">
        <f>'将来負担比率（分子）の構造'!M$44</f>
        <v>268</v>
      </c>
      <c r="O63" s="169"/>
      <c r="P63" s="169"/>
    </row>
    <row r="64" spans="1:16" x14ac:dyDescent="0.2">
      <c r="A64" s="169" t="s">
        <v>33</v>
      </c>
      <c r="B64" s="169">
        <f>'将来負担比率（分子）の構造'!I$43</f>
        <v>638</v>
      </c>
      <c r="C64" s="169"/>
      <c r="D64" s="169"/>
      <c r="E64" s="169">
        <f>'将来負担比率（分子）の構造'!J$43</f>
        <v>628</v>
      </c>
      <c r="F64" s="169"/>
      <c r="G64" s="169"/>
      <c r="H64" s="169">
        <f>'将来負担比率（分子）の構造'!K$43</f>
        <v>581</v>
      </c>
      <c r="I64" s="169"/>
      <c r="J64" s="169"/>
      <c r="K64" s="169">
        <f>'将来負担比率（分子）の構造'!L$43</f>
        <v>518</v>
      </c>
      <c r="L64" s="169"/>
      <c r="M64" s="169"/>
      <c r="N64" s="169">
        <f>'将来負担比率（分子）の構造'!M$43</f>
        <v>434</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5620</v>
      </c>
      <c r="C66" s="169"/>
      <c r="D66" s="169"/>
      <c r="E66" s="169">
        <f>'将来負担比率（分子）の構造'!J$41</f>
        <v>6041</v>
      </c>
      <c r="F66" s="169"/>
      <c r="G66" s="169"/>
      <c r="H66" s="169">
        <f>'将来負担比率（分子）の構造'!K$41</f>
        <v>5998</v>
      </c>
      <c r="I66" s="169"/>
      <c r="J66" s="169"/>
      <c r="K66" s="169">
        <f>'将来負担比率（分子）の構造'!L$41</f>
        <v>5788</v>
      </c>
      <c r="L66" s="169"/>
      <c r="M66" s="169"/>
      <c r="N66" s="169">
        <f>'将来負担比率（分子）の構造'!M$41</f>
        <v>5573</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1100</v>
      </c>
      <c r="C72" s="173">
        <f>基金残高に係る経年分析!G55</f>
        <v>1100</v>
      </c>
      <c r="D72" s="173">
        <f>基金残高に係る経年分析!H55</f>
        <v>1300</v>
      </c>
    </row>
    <row r="73" spans="1:16" x14ac:dyDescent="0.2">
      <c r="A73" s="172" t="s">
        <v>74</v>
      </c>
      <c r="B73" s="173">
        <f>基金残高に係る経年分析!F56</f>
        <v>548</v>
      </c>
      <c r="C73" s="173">
        <f>基金残高に係る経年分析!G56</f>
        <v>548</v>
      </c>
      <c r="D73" s="173">
        <f>基金残高に係る経年分析!H56</f>
        <v>567</v>
      </c>
    </row>
    <row r="74" spans="1:16" x14ac:dyDescent="0.2">
      <c r="A74" s="172" t="s">
        <v>75</v>
      </c>
      <c r="B74" s="173">
        <f>基金残高に係る経年分析!F57</f>
        <v>3699</v>
      </c>
      <c r="C74" s="173">
        <f>基金残高に係る経年分析!G57</f>
        <v>5034</v>
      </c>
      <c r="D74" s="173">
        <f>基金残高に係る経年分析!H57</f>
        <v>6807</v>
      </c>
    </row>
  </sheetData>
  <sheetProtection algorithmName="SHA-512" hashValue="LQ8o8t2nNSu32ZYuyHp+r3oQLaxSS/BWTpF0GUK+D77ajZnxcNX2GV9C9AGRZr/2uXQ2rbTp5beNtl4SG/7vmA==" saltValue="GBSXJxDlvzDJcFB4rBQi8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杉尾 唯紀</cp:lastModifiedBy>
  <cp:lastPrinted>2025-03-13T04:55:29Z</cp:lastPrinted>
  <dcterms:created xsi:type="dcterms:W3CDTF">2025-02-19T05:30:01Z</dcterms:created>
  <dcterms:modified xsi:type="dcterms:W3CDTF">2025-03-14T06:07:57Z</dcterms:modified>
  <cp:category/>
</cp:coreProperties>
</file>