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HICHOSON-ZAI\disk1\03-04 【決　算】財政状況資料集(H24～)\財政状況資料集(R05年度決算分)\03提出（市町村→県）\23美郷町○\"/>
    </mc:Choice>
  </mc:AlternateContent>
  <xr:revisionPtr revIDLastSave="0" documentId="13_ncr:1_{6CCD20FD-C385-4992-AE7B-FF5778764B5E}" xr6:coauthVersionLast="47" xr6:coauthVersionMax="47" xr10:uidLastSave="{00000000-0000-0000-0000-000000000000}"/>
  <bookViews>
    <workbookView xWindow="28680" yWindow="-120" windowWidth="29040" windowHeight="15840" tabRatio="889"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C36" i="10"/>
  <c r="AM35" i="10"/>
  <c r="C35" i="10"/>
  <c r="CO34" i="10"/>
  <c r="CO35" i="10" s="1"/>
  <c r="CO36" i="10" s="1"/>
  <c r="BW34" i="10"/>
  <c r="BW35" i="10" s="1"/>
  <c r="BW36" i="10" s="1"/>
  <c r="BW37" i="10" s="1"/>
  <c r="BW38" i="10" s="1"/>
  <c r="BW39" i="10" s="1"/>
  <c r="BW40" i="10" s="1"/>
  <c r="BW41" i="10" s="1"/>
  <c r="BW42" i="10" s="1"/>
  <c r="BW43" i="10" s="1"/>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alcChain>
</file>

<file path=xl/sharedStrings.xml><?xml version="1.0" encoding="utf-8"?>
<sst xmlns="http://schemas.openxmlformats.org/spreadsheetml/2006/main" count="1103" uniqueCount="570">
  <si>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</si>
  <si>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</si>
  <si>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</si>
  <si>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</si>
  <si>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</si>
  <si>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</si>
  <si>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</si>
  <si>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</si>
  <si>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</si>
  <si>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</si>
  <si>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</si>
  <si>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</si>
  <si>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</si>
  <si>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</si>
  <si>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</si>
  <si>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</si>
  <si>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</si>
  <si>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</si>
  <si>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</si>
  <si>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</si>
  <si>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</si>
  <si>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</si>
  <si>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</si>
  <si>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</si>
  <si>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</si>
  <si>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</si>
  <si>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</si>
  <si>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</si>
  <si>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</si>
  <si>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</si>
  <si>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</si>
  <si>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</si>
  <si>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</si>
  <si>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</si>
  <si>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</si>
  <si>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</si>
  <si>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</si>
  <si>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</si>
  <si>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</si>
  <si>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</si>
  <si>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</si>
  <si>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</si>
  <si>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</si>
  <si>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</si>
  <si>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</si>
  <si>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</si>
  <si>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</si>
  <si>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</si>
  <si>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</si>
  <si>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</si>
  <si>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</si>
  <si>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</si>
  <si>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</si>
  <si>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</si>
  <si>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</si>
  <si>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</si>
  <si>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</si>
  <si>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</si>
  <si>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</si>
  <si>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</si>
  <si>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</si>
  <si>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</si>
  <si>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</si>
  <si>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</si>
  <si>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</si>
  <si>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</si>
  <si>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</si>
  <si>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</si>
  <si>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</si>
  <si>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</si>
  <si>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</si>
  <si>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</si>
  <si>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</si>
  <si>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</si>
  <si>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</si>
  <si>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</si>
  <si>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</si>
  <si>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</si>
  <si>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</si>
  <si>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</si>
  <si>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</si>
  <si>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</si>
  <si>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</si>
  <si>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</si>
  <si>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</si>
  <si>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</si>
  <si>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</si>
  <si>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</si>
  <si>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</si>
  <si>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</si>
  <si>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</si>
  <si>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</si>
  <si>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</si>
  <si>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</si>
  <si>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美郷町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</si>
  <si>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</si>
  <si>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</si>
  <si>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</si>
  <si>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</si>
  <si>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</si>
  <si>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</si>
  <si>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</si>
  <si>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</si>
  <si>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</si>
  <si>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</si>
  <si>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</si>
  <si>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</si>
  <si>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</si>
  <si>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</si>
  <si>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</si>
  <si>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</si>
  <si>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</si>
  <si>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</si>
  <si>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</si>
  <si>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</si>
  <si>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</si>
  <si>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</si>
  <si>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</si>
  <si>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</si>
  <si>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</si>
  <si>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</si>
  <si>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</si>
  <si>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</si>
  <si>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</si>
  <si>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</si>
  <si>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</si>
  <si>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</si>
  <si>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</si>
  <si>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</si>
  <si>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</si>
  <si>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</si>
  <si>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</si>
  <si>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</si>
  <si>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</si>
  <si>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</si>
  <si>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</si>
  <si>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</si>
  <si>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</si>
  <si>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</si>
  <si>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</si>
  <si>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</si>
  <si>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-3.3</t>
    <phoneticPr fontId="5"/>
  </si>
  <si>
    <t>基準財政需要額</t>
    <phoneticPr fontId="26"/>
  </si>
  <si>
    <t>うち日本人(％)</t>
    <phoneticPr fontId="5"/>
  </si>
  <si>
    <t>-3.4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</si>
  <si>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</si>
  <si>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</si>
  <si>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</si>
  <si>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</si>
  <si>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</si>
  <si>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</si>
  <si>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</si>
  <si>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</si>
  <si>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</si>
  <si>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</si>
  <si>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</si>
  <si>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</si>
  <si>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</si>
  <si>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</si>
  <si>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</si>
  <si>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</si>
  <si>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</si>
  <si>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</si>
  <si>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</si>
  <si>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</si>
  <si>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</si>
  <si>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</si>
  <si>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</si>
  <si>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</si>
  <si>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</si>
  <si>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</si>
  <si>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</si>
  <si>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</si>
  <si>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</si>
  <si>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</si>
  <si>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</si>
  <si>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</si>
  <si>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</si>
  <si>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</si>
  <si>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</si>
  <si>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</si>
  <si>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</si>
  <si>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</si>
  <si>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</si>
  <si>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</si>
  <si>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</si>
  <si>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</si>
  <si>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</si>
  <si>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</si>
  <si>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</si>
  <si>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</si>
  <si>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</si>
  <si>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</si>
  <si>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</si>
  <si>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</si>
  <si>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</si>
  <si>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</si>
  <si>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</si>
  <si>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</si>
  <si>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</si>
  <si>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</si>
  <si>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</si>
  <si>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</si>
  <si>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</si>
  <si>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宮崎県美郷町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</si>
  <si>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</si>
  <si>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</si>
  <si>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</si>
  <si>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</si>
  <si>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</si>
  <si>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</si>
  <si>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</si>
  <si>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</si>
  <si>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</si>
  <si>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</si>
  <si>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</si>
  <si>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</si>
  <si>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</si>
  <si>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</si>
  <si>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</si>
  <si>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</si>
  <si>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</si>
  <si>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</si>
  <si>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</si>
  <si>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</si>
  <si>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</si>
  <si>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</si>
  <si>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</si>
  <si>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</si>
  <si>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</si>
  <si>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</si>
  <si>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</si>
  <si>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</si>
  <si>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</si>
  <si>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</si>
  <si>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</si>
  <si>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</si>
  <si>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</si>
  <si>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</si>
  <si>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</si>
  <si>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</si>
  <si>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</si>
  <si>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</si>
  <si>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</si>
  <si>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</si>
  <si>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</si>
  <si>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</si>
  <si>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</si>
  <si>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</si>
  <si>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</si>
  <si>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</si>
  <si>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</si>
  <si>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</si>
  <si>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</si>
  <si>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</si>
  <si>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</si>
  <si>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</si>
  <si>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</si>
  <si>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</si>
  <si>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</si>
  <si>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</si>
  <si>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</si>
  <si>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</si>
  <si>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</si>
  <si>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</si>
  <si>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</si>
  <si>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</si>
  <si>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</si>
  <si>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</si>
  <si>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</si>
  <si>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</si>
  <si>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</si>
  <si>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</si>
  <si>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</si>
  <si>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</si>
  <si>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</si>
  <si>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</si>
  <si>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</si>
  <si>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</si>
  <si>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</si>
  <si>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</si>
  <si>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</si>
  <si>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</si>
  <si>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</si>
  <si>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</si>
  <si>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</si>
  <si>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</si>
  <si>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</si>
  <si>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</si>
  <si>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</si>
  <si>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</si>
  <si>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</si>
  <si>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</si>
  <si>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</si>
  <si>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</si>
  <si>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</si>
  <si>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</si>
  <si>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</si>
  <si>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</si>
  <si>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</si>
  <si>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</si>
  <si>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</si>
  <si>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</si>
  <si>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</si>
  <si>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</si>
  <si>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</si>
  <si>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</si>
  <si>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</si>
  <si>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</si>
  <si>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</si>
  <si>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</si>
  <si>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</si>
  <si>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</si>
  <si>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</si>
  <si>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</si>
  <si>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</si>
  <si>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</si>
  <si>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</si>
  <si>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</si>
  <si>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</si>
  <si>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</si>
  <si>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</si>
  <si>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</si>
  <si>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</si>
  <si>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</si>
  <si>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</si>
  <si>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</si>
  <si>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</si>
  <si>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下水道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</si>
  <si>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</si>
  <si>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</si>
  <si>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</si>
  <si>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</si>
  <si>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</si>
  <si>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</si>
  <si>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</si>
  <si>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</si>
  <si>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</si>
  <si>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</si>
  <si>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</si>
  <si>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</si>
  <si>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</si>
  <si>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</si>
  <si>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</si>
  <si>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</si>
  <si>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</si>
  <si>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</si>
  <si>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</si>
  <si>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</si>
  <si>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</si>
  <si>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</si>
  <si>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</si>
  <si>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</si>
  <si>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</si>
  <si>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</si>
  <si>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宮崎県美郷町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</si>
  <si>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</si>
  <si>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</si>
  <si>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</si>
  <si>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</si>
  <si>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</si>
  <si>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</si>
  <si>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</si>
  <si>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</si>
  <si>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</si>
  <si>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</si>
  <si>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</si>
  <si>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</si>
  <si>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</si>
  <si>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</si>
  <si>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</si>
  <si>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</si>
  <si>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</si>
  <si>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</si>
  <si>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</si>
  <si>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</si>
  <si>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</si>
  <si>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</si>
  <si>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</si>
  <si>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</si>
  <si>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</si>
  <si>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</si>
  <si>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</si>
  <si>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</si>
  <si>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</si>
  <si>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</si>
  <si>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</si>
  <si>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</si>
  <si>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</si>
  <si>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</si>
  <si>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</si>
  <si>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介護保険事業特別会計</t>
    <phoneticPr fontId="5"/>
  </si>
  <si>
    <t>後期高齢者医療事業特別会計</t>
    <phoneticPr fontId="5"/>
  </si>
  <si>
    <t>国民健康保険病院事業会計</t>
    <phoneticPr fontId="5"/>
  </si>
  <si>
    <t>法適用企業</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</si>
  <si>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</si>
  <si>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</si>
  <si>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</si>
  <si>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</si>
  <si>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</si>
  <si>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</si>
  <si>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</si>
  <si>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</si>
  <si>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</si>
  <si>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</si>
  <si>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</si>
  <si>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</si>
  <si>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</si>
  <si>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</si>
  <si>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</si>
  <si>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</si>
  <si>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</si>
  <si>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</si>
  <si>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</si>
  <si>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</si>
  <si>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</si>
  <si>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</si>
  <si>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</si>
  <si>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</si>
  <si>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</si>
  <si>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</si>
  <si>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</si>
  <si>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</si>
  <si>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</si>
  <si>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</si>
  <si>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</si>
  <si>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</si>
  <si>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</si>
  <si>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</si>
  <si>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</si>
  <si>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</si>
  <si>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</si>
  <si>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</si>
  <si>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</si>
  <si>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</si>
  <si>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</si>
  <si>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</si>
  <si>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</si>
  <si>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</si>
  <si>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</si>
  <si>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</si>
  <si>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</si>
  <si>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</si>
  <si>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</si>
  <si>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</si>
  <si>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</si>
  <si>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</si>
  <si>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</si>
  <si>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</si>
  <si>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</si>
  <si>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</si>
  <si>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</si>
  <si>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</si>
  <si>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</si>
  <si>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</si>
  <si>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</si>
  <si>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</si>
  <si>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</si>
  <si>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</si>
  <si>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</si>
  <si>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</si>
  <si>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</si>
  <si>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</si>
  <si>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</si>
  <si>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</si>
  <si>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</si>
  <si>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</si>
  <si>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</si>
  <si>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</si>
  <si>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</si>
  <si>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</si>
  <si>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</si>
  <si>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</si>
  <si>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</si>
  <si>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</si>
  <si>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</si>
  <si>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</si>
  <si>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</si>
  <si>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</si>
  <si>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</si>
  <si>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</si>
  <si>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</si>
  <si>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</si>
  <si>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</si>
  <si>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</si>
  <si>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</si>
  <si>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</si>
  <si>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</si>
  <si>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</si>
  <si>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</si>
  <si>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</si>
  <si>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</si>
  <si>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</si>
  <si>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</si>
  <si>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</si>
  <si>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</si>
  <si>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</si>
  <si>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</si>
  <si>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</si>
  <si>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</si>
  <si>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</si>
  <si>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</si>
  <si>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</si>
  <si>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</si>
  <si>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</si>
  <si>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</si>
  <si>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</si>
  <si>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</si>
  <si>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</si>
  <si>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</si>
  <si>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</si>
  <si>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</si>
  <si>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</si>
  <si>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</si>
  <si>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</si>
  <si>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</si>
  <si>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</si>
  <si>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</si>
  <si>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</si>
  <si>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</si>
  <si>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</si>
  <si>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</si>
  <si>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</si>
  <si>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</si>
  <si>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</si>
  <si>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</si>
  <si>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</si>
  <si>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</si>
  <si>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</si>
  <si>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</si>
  <si>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</si>
  <si>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</si>
  <si>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</si>
  <si>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7.43</t>
  </si>
  <si>
    <t>一般会計</t>
  </si>
  <si>
    <t>国民健康保険病院事業会計</t>
  </si>
  <si>
    <t>農業集落排水事業特別会計</t>
  </si>
  <si>
    <t>介護保険事業特別会計</t>
  </si>
  <si>
    <t>簡易水道事業特別会計</t>
  </si>
  <si>
    <t>国民健康保険診療所事業特別会計</t>
  </si>
  <si>
    <t>国民健康保険事業特別会計</t>
  </si>
  <si>
    <t>後期高齢者医療事業特別会計</t>
  </si>
  <si>
    <t>その他会計（赤字）</t>
  </si>
  <si>
    <t>その他会計（黒字）</t>
  </si>
  <si>
    <t>R01</t>
    <phoneticPr fontId="5"/>
  </si>
  <si>
    <t>R02</t>
    <phoneticPr fontId="5"/>
  </si>
  <si>
    <t>R03</t>
    <phoneticPr fontId="5"/>
  </si>
  <si>
    <t>R04</t>
    <phoneticPr fontId="5"/>
  </si>
  <si>
    <t>R05</t>
    <phoneticPr fontId="5"/>
  </si>
  <si>
    <t>-</t>
    <phoneticPr fontId="2"/>
  </si>
  <si>
    <t>宮崎県北部広域行政事務組合</t>
  </si>
  <si>
    <t>宮崎県北部広域行政事務組合（特別会計）</t>
  </si>
  <si>
    <t>入郷地区衛生組合</t>
  </si>
  <si>
    <t>宮崎県市町村総合事務組合</t>
  </si>
  <si>
    <t>宮崎県市町村総合事務組合（交通災害）</t>
  </si>
  <si>
    <t>宮崎県市町村総合事務組合（自治会館）</t>
  </si>
  <si>
    <t>日向東臼杵広域連合</t>
  </si>
  <si>
    <t>宮崎県後期高齢者医療広域連合</t>
  </si>
  <si>
    <t>宮崎県後期高齢者医療広域連合（特別会計）</t>
  </si>
  <si>
    <t>株式会社　南郷温泉</t>
  </si>
  <si>
    <t>株式会社　レイクランド西郷</t>
    <rPh sb="11" eb="13">
      <t>サイゴウ</t>
    </rPh>
    <phoneticPr fontId="5"/>
  </si>
  <si>
    <t>（一社）宮崎県林業公社</t>
  </si>
  <si>
    <t>-</t>
    <phoneticPr fontId="2"/>
  </si>
  <si>
    <t>-</t>
    <phoneticPr fontId="2"/>
  </si>
  <si>
    <t>合併市町村振興基金</t>
    <rPh sb="0" eb="9">
      <t>ガッペイシチョウソンシンコウキキン</t>
    </rPh>
    <phoneticPr fontId="5"/>
  </si>
  <si>
    <t>産業等振興基金</t>
    <rPh sb="0" eb="7">
      <t>サンギョウトウシンコウキキン</t>
    </rPh>
    <phoneticPr fontId="2"/>
  </si>
  <si>
    <t>公共施設等整備基金</t>
    <rPh sb="0" eb="9">
      <t>コウキョウシセツトウセイビキキン</t>
    </rPh>
    <phoneticPr fontId="2"/>
  </si>
  <si>
    <t>地域福祉基金</t>
    <rPh sb="0" eb="6">
      <t>チイキフクシキキン</t>
    </rPh>
    <phoneticPr fontId="2"/>
  </si>
  <si>
    <t>ふるさと応援基金</t>
    <rPh sb="4" eb="8">
      <t>オウエンキキン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</si>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</sst>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301035</c:v>
                </c:pt>
                <c:pt idx="2">
                  <c:v>277467</c:v>
                </c:pt>
                <c:pt idx="3">
                  <c:v>282256</c:v>
                </c:pt>
                <c:pt idx="4">
                  <c:v>295341</c:v>
                </c:pt>
              </c:numCache>
            </c:numRef>
          </c:val>
          <c:smooth val="0"/>
          <c:extLst>
            <c:ext xmlns:c16="http://schemas.microsoft.com/office/drawing/2014/chart" uri="{C3380CC4-5D6E-409C-BE32-E72D297353CC}">
              <c16:uniqueId val="{00000000-04E4-4F2A-9B4A-00687022D3D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260247</c:v>
                </c:pt>
                <c:pt idx="1">
                  <c:v>386486</c:v>
                </c:pt>
                <c:pt idx="2">
                  <c:v>214246</c:v>
                </c:pt>
                <c:pt idx="3">
                  <c:v>262545</c:v>
                </c:pt>
                <c:pt idx="4">
                  <c:v>180645</c:v>
                </c:pt>
              </c:numCache>
            </c:numRef>
          </c:val>
          <c:smooth val="0"/>
          <c:extLst>
            <c:ext xmlns:c16="http://schemas.microsoft.com/office/drawing/2014/chart" uri="{C3380CC4-5D6E-409C-BE32-E72D297353CC}">
              <c16:uniqueId val="{00000001-04E4-4F2A-9B4A-00687022D3D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3.32</c:v>
                </c:pt>
                <c:pt idx="1">
                  <c:v>3.3</c:v>
                </c:pt>
                <c:pt idx="2">
                  <c:v>4.9400000000000004</c:v>
                </c:pt>
                <c:pt idx="3">
                  <c:v>1.62</c:v>
                </c:pt>
                <c:pt idx="4">
                  <c:v>8.85</c:v>
                </c:pt>
              </c:numCache>
            </c:numRef>
          </c:val>
          <c:extLst>
            <c:ext xmlns:c16="http://schemas.microsoft.com/office/drawing/2014/chart" uri="{C3380CC4-5D6E-409C-BE32-E72D297353CC}">
              <c16:uniqueId val="{00000000-8F52-42A5-ACF3-F15A83790F6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65.36</c:v>
                </c:pt>
                <c:pt idx="1">
                  <c:v>62.96</c:v>
                </c:pt>
                <c:pt idx="2">
                  <c:v>60.4</c:v>
                </c:pt>
                <c:pt idx="3">
                  <c:v>57.15</c:v>
                </c:pt>
                <c:pt idx="4">
                  <c:v>61.19</c:v>
                </c:pt>
              </c:numCache>
            </c:numRef>
          </c:val>
          <c:extLst>
            <c:ext xmlns:c16="http://schemas.microsoft.com/office/drawing/2014/chart" uri="{C3380CC4-5D6E-409C-BE32-E72D297353CC}">
              <c16:uniqueId val="{00000001-8F52-42A5-ACF3-F15A83790F6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0.09</c:v>
                </c:pt>
                <c:pt idx="1">
                  <c:v>0.11</c:v>
                </c:pt>
                <c:pt idx="2">
                  <c:v>1.79</c:v>
                </c:pt>
                <c:pt idx="3">
                  <c:v>-7.43</c:v>
                </c:pt>
                <c:pt idx="4">
                  <c:v>11.28</c:v>
                </c:pt>
              </c:numCache>
            </c:numRef>
          </c:val>
          <c:smooth val="0"/>
          <c:extLst>
            <c:ext xmlns:c16="http://schemas.microsoft.com/office/drawing/2014/chart" uri="{C3380CC4-5D6E-409C-BE32-E72D297353CC}">
              <c16:uniqueId val="{00000002-8F52-42A5-ACF3-F15A83790F6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429-4BA6-B249-8930B945A53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429-4BA6-B249-8930B945A53C}"/>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0.04</c:v>
                </c:pt>
                <c:pt idx="2">
                  <c:v>#N/A</c:v>
                </c:pt>
                <c:pt idx="3">
                  <c:v>0.16</c:v>
                </c:pt>
                <c:pt idx="4">
                  <c:v>#N/A</c:v>
                </c:pt>
                <c:pt idx="5">
                  <c:v>0.06</c:v>
                </c:pt>
                <c:pt idx="6">
                  <c:v>#N/A</c:v>
                </c:pt>
                <c:pt idx="7">
                  <c:v>0.06</c:v>
                </c:pt>
                <c:pt idx="8">
                  <c:v>#N/A</c:v>
                </c:pt>
                <c:pt idx="9">
                  <c:v>0.02</c:v>
                </c:pt>
              </c:numCache>
            </c:numRef>
          </c:val>
          <c:extLst>
            <c:ext xmlns:c16="http://schemas.microsoft.com/office/drawing/2014/chart" uri="{C3380CC4-5D6E-409C-BE32-E72D297353CC}">
              <c16:uniqueId val="{00000002-B429-4BA6-B249-8930B945A53C}"/>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0.24</c:v>
                </c:pt>
                <c:pt idx="2">
                  <c:v>#N/A</c:v>
                </c:pt>
                <c:pt idx="3">
                  <c:v>0.38</c:v>
                </c:pt>
                <c:pt idx="4">
                  <c:v>#N/A</c:v>
                </c:pt>
                <c:pt idx="5">
                  <c:v>0.4</c:v>
                </c:pt>
                <c:pt idx="6">
                  <c:v>#N/A</c:v>
                </c:pt>
                <c:pt idx="7">
                  <c:v>0.17</c:v>
                </c:pt>
                <c:pt idx="8">
                  <c:v>#N/A</c:v>
                </c:pt>
                <c:pt idx="9">
                  <c:v>0.13</c:v>
                </c:pt>
              </c:numCache>
            </c:numRef>
          </c:val>
          <c:extLst>
            <c:ext xmlns:c16="http://schemas.microsoft.com/office/drawing/2014/chart" uri="{C3380CC4-5D6E-409C-BE32-E72D297353CC}">
              <c16:uniqueId val="{00000003-B429-4BA6-B249-8930B945A53C}"/>
            </c:ext>
          </c:extLst>
        </c:ser>
        <c:ser>
          <c:idx val="4"/>
          <c:order val="4"/>
          <c:tx>
            <c:strRef>
              <c:f>データシート!$A$31</c:f>
              <c:strCache>
                <c:ptCount val="1"/>
                <c:pt idx="0">
                  <c:v>国民健康保険診療所事業特別会計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0.11</c:v>
                </c:pt>
                <c:pt idx="2">
                  <c:v>#N/A</c:v>
                </c:pt>
                <c:pt idx="3">
                  <c:v>0.42</c:v>
                </c:pt>
                <c:pt idx="4">
                  <c:v>#N/A</c:v>
                </c:pt>
                <c:pt idx="5">
                  <c:v>0.51</c:v>
                </c:pt>
                <c:pt idx="6">
                  <c:v>#N/A</c:v>
                </c:pt>
                <c:pt idx="7">
                  <c:v>0.67</c:v>
                </c:pt>
                <c:pt idx="8">
                  <c:v>#N/A</c:v>
                </c:pt>
                <c:pt idx="9">
                  <c:v>1.22</c:v>
                </c:pt>
              </c:numCache>
            </c:numRef>
          </c:val>
          <c:extLst>
            <c:ext xmlns:c16="http://schemas.microsoft.com/office/drawing/2014/chart" uri="{C3380CC4-5D6E-409C-BE32-E72D297353CC}">
              <c16:uniqueId val="{00000004-B429-4BA6-B249-8930B945A53C}"/>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0.05</c:v>
                </c:pt>
                <c:pt idx="2">
                  <c:v>#N/A</c:v>
                </c:pt>
                <c:pt idx="3">
                  <c:v>0.24</c:v>
                </c:pt>
                <c:pt idx="4">
                  <c:v>#N/A</c:v>
                </c:pt>
                <c:pt idx="5">
                  <c:v>0.17</c:v>
                </c:pt>
                <c:pt idx="6">
                  <c:v>#N/A</c:v>
                </c:pt>
                <c:pt idx="7">
                  <c:v>0.21</c:v>
                </c:pt>
                <c:pt idx="8">
                  <c:v>#N/A</c:v>
                </c:pt>
                <c:pt idx="9">
                  <c:v>1.98</c:v>
                </c:pt>
              </c:numCache>
            </c:numRef>
          </c:val>
          <c:extLst>
            <c:ext xmlns:c16="http://schemas.microsoft.com/office/drawing/2014/chart" uri="{C3380CC4-5D6E-409C-BE32-E72D297353CC}">
              <c16:uniqueId val="{00000005-B429-4BA6-B249-8930B945A53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0.93</c:v>
                </c:pt>
                <c:pt idx="2">
                  <c:v>#N/A</c:v>
                </c:pt>
                <c:pt idx="3">
                  <c:v>1.18</c:v>
                </c:pt>
                <c:pt idx="4">
                  <c:v>#N/A</c:v>
                </c:pt>
                <c:pt idx="5">
                  <c:v>1.25</c:v>
                </c:pt>
                <c:pt idx="6">
                  <c:v>#N/A</c:v>
                </c:pt>
                <c:pt idx="7">
                  <c:v>1.74</c:v>
                </c:pt>
                <c:pt idx="8">
                  <c:v>#N/A</c:v>
                </c:pt>
                <c:pt idx="9">
                  <c:v>2.13</c:v>
                </c:pt>
              </c:numCache>
            </c:numRef>
          </c:val>
          <c:extLst>
            <c:ext xmlns:c16="http://schemas.microsoft.com/office/drawing/2014/chart" uri="{C3380CC4-5D6E-409C-BE32-E72D297353CC}">
              <c16:uniqueId val="{00000006-B429-4BA6-B249-8930B945A53C}"/>
            </c:ext>
          </c:extLst>
        </c:ser>
        <c:ser>
          <c:idx val="7"/>
          <c:order val="7"/>
          <c:tx>
            <c:strRef>
              <c:f>データシート!$A$34</c:f>
              <c:strCache>
                <c:ptCount val="1"/>
                <c:pt idx="0">
                  <c:v>農業集落排水事業特別会計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0.06</c:v>
                </c:pt>
                <c:pt idx="2">
                  <c:v>#N/A</c:v>
                </c:pt>
                <c:pt idx="3">
                  <c:v>0.1</c:v>
                </c:pt>
                <c:pt idx="4">
                  <c:v>#N/A</c:v>
                </c:pt>
                <c:pt idx="5">
                  <c:v>0.08</c:v>
                </c:pt>
                <c:pt idx="6">
                  <c:v>#N/A</c:v>
                </c:pt>
                <c:pt idx="7">
                  <c:v>2.96</c:v>
                </c:pt>
                <c:pt idx="8">
                  <c:v>#N/A</c:v>
                </c:pt>
                <c:pt idx="9">
                  <c:v>3.54</c:v>
                </c:pt>
              </c:numCache>
            </c:numRef>
          </c:val>
          <c:extLst>
            <c:ext xmlns:c16="http://schemas.microsoft.com/office/drawing/2014/chart" uri="{C3380CC4-5D6E-409C-BE32-E72D297353CC}">
              <c16:uniqueId val="{00000007-B429-4BA6-B249-8930B945A53C}"/>
            </c:ext>
          </c:extLst>
        </c:ser>
        <c:ser>
          <c:idx val="8"/>
          <c:order val="8"/>
          <c:tx>
            <c:strRef>
              <c:f>データシート!$A$35</c:f>
              <c:strCache>
                <c:ptCount val="1"/>
                <c:pt idx="0">
                  <c:v>国民健康保険病院事業会計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9.83</c:v>
                </c:pt>
                <c:pt idx="2">
                  <c:v>#N/A</c:v>
                </c:pt>
                <c:pt idx="3">
                  <c:v>8.1199999999999992</c:v>
                </c:pt>
                <c:pt idx="4">
                  <c:v>#N/A</c:v>
                </c:pt>
                <c:pt idx="5">
                  <c:v>9.0500000000000007</c:v>
                </c:pt>
                <c:pt idx="6">
                  <c:v>#N/A</c:v>
                </c:pt>
                <c:pt idx="7">
                  <c:v>8.41</c:v>
                </c:pt>
                <c:pt idx="8">
                  <c:v>#N/A</c:v>
                </c:pt>
                <c:pt idx="9">
                  <c:v>8.43</c:v>
                </c:pt>
              </c:numCache>
            </c:numRef>
          </c:val>
          <c:extLst>
            <c:ext xmlns:c16="http://schemas.microsoft.com/office/drawing/2014/chart" uri="{C3380CC4-5D6E-409C-BE32-E72D297353CC}">
              <c16:uniqueId val="{00000008-B429-4BA6-B249-8930B945A53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3.31</c:v>
                </c:pt>
                <c:pt idx="2">
                  <c:v>#N/A</c:v>
                </c:pt>
                <c:pt idx="3">
                  <c:v>3.29</c:v>
                </c:pt>
                <c:pt idx="4">
                  <c:v>#N/A</c:v>
                </c:pt>
                <c:pt idx="5">
                  <c:v>4.9400000000000004</c:v>
                </c:pt>
                <c:pt idx="6">
                  <c:v>#N/A</c:v>
                </c:pt>
                <c:pt idx="7">
                  <c:v>1.62</c:v>
                </c:pt>
                <c:pt idx="8">
                  <c:v>#N/A</c:v>
                </c:pt>
                <c:pt idx="9">
                  <c:v>8.85</c:v>
                </c:pt>
              </c:numCache>
            </c:numRef>
          </c:val>
          <c:extLst>
            <c:ext xmlns:c16="http://schemas.microsoft.com/office/drawing/2014/chart" uri="{C3380CC4-5D6E-409C-BE32-E72D297353CC}">
              <c16:uniqueId val="{00000009-B429-4BA6-B249-8930B945A53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977</c:v>
                </c:pt>
                <c:pt idx="5">
                  <c:v>950</c:v>
                </c:pt>
                <c:pt idx="8">
                  <c:v>919</c:v>
                </c:pt>
                <c:pt idx="11">
                  <c:v>904</c:v>
                </c:pt>
                <c:pt idx="14">
                  <c:v>820</c:v>
                </c:pt>
              </c:numCache>
            </c:numRef>
          </c:val>
          <c:extLst>
            <c:ext xmlns:c16="http://schemas.microsoft.com/office/drawing/2014/chart" uri="{C3380CC4-5D6E-409C-BE32-E72D297353CC}">
              <c16:uniqueId val="{00000000-389E-4B29-95C5-836668F3EE4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89E-4B29-95C5-836668F3EE4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15</c:v>
                </c:pt>
                <c:pt idx="3">
                  <c:v>13</c:v>
                </c:pt>
                <c:pt idx="6">
                  <c:v>12</c:v>
                </c:pt>
                <c:pt idx="9">
                  <c:v>10</c:v>
                </c:pt>
                <c:pt idx="12">
                  <c:v>8</c:v>
                </c:pt>
              </c:numCache>
            </c:numRef>
          </c:val>
          <c:extLst>
            <c:ext xmlns:c16="http://schemas.microsoft.com/office/drawing/2014/chart" uri="{C3380CC4-5D6E-409C-BE32-E72D297353CC}">
              <c16:uniqueId val="{00000002-389E-4B29-95C5-836668F3EE4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c:v>
                </c:pt>
                <c:pt idx="3">
                  <c:v>6</c:v>
                </c:pt>
                <c:pt idx="6">
                  <c:v>5</c:v>
                </c:pt>
                <c:pt idx="9">
                  <c:v>5</c:v>
                </c:pt>
                <c:pt idx="12">
                  <c:v>3</c:v>
                </c:pt>
              </c:numCache>
            </c:numRef>
          </c:val>
          <c:extLst>
            <c:ext xmlns:c16="http://schemas.microsoft.com/office/drawing/2014/chart" uri="{C3380CC4-5D6E-409C-BE32-E72D297353CC}">
              <c16:uniqueId val="{00000003-389E-4B29-95C5-836668F3EE4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104</c:v>
                </c:pt>
                <c:pt idx="3">
                  <c:v>125</c:v>
                </c:pt>
                <c:pt idx="6">
                  <c:v>133</c:v>
                </c:pt>
                <c:pt idx="9">
                  <c:v>135</c:v>
                </c:pt>
                <c:pt idx="12">
                  <c:v>130</c:v>
                </c:pt>
              </c:numCache>
            </c:numRef>
          </c:val>
          <c:extLst>
            <c:ext xmlns:c16="http://schemas.microsoft.com/office/drawing/2014/chart" uri="{C3380CC4-5D6E-409C-BE32-E72D297353CC}">
              <c16:uniqueId val="{00000004-389E-4B29-95C5-836668F3EE4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89E-4B29-95C5-836668F3EE4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89E-4B29-95C5-836668F3EE4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1099</c:v>
                </c:pt>
                <c:pt idx="3">
                  <c:v>1077</c:v>
                </c:pt>
                <c:pt idx="6">
                  <c:v>1068</c:v>
                </c:pt>
                <c:pt idx="9">
                  <c:v>1078</c:v>
                </c:pt>
                <c:pt idx="12">
                  <c:v>984</c:v>
                </c:pt>
              </c:numCache>
            </c:numRef>
          </c:val>
          <c:extLst>
            <c:ext xmlns:c16="http://schemas.microsoft.com/office/drawing/2014/chart" uri="{C3380CC4-5D6E-409C-BE32-E72D297353CC}">
              <c16:uniqueId val="{00000007-389E-4B29-95C5-836668F3EE4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250</c:v>
                </c:pt>
                <c:pt idx="2">
                  <c:v>#N/A</c:v>
                </c:pt>
                <c:pt idx="3">
                  <c:v>#N/A</c:v>
                </c:pt>
                <c:pt idx="4">
                  <c:v>271</c:v>
                </c:pt>
                <c:pt idx="5">
                  <c:v>#N/A</c:v>
                </c:pt>
                <c:pt idx="6">
                  <c:v>#N/A</c:v>
                </c:pt>
                <c:pt idx="7">
                  <c:v>299</c:v>
                </c:pt>
                <c:pt idx="8">
                  <c:v>#N/A</c:v>
                </c:pt>
                <c:pt idx="9">
                  <c:v>#N/A</c:v>
                </c:pt>
                <c:pt idx="10">
                  <c:v>324</c:v>
                </c:pt>
                <c:pt idx="11">
                  <c:v>#N/A</c:v>
                </c:pt>
                <c:pt idx="12">
                  <c:v>#N/A</c:v>
                </c:pt>
                <c:pt idx="13">
                  <c:v>305</c:v>
                </c:pt>
                <c:pt idx="14">
                  <c:v>#N/A</c:v>
                </c:pt>
              </c:numCache>
            </c:numRef>
          </c:val>
          <c:smooth val="0"/>
          <c:extLst>
            <c:ext xmlns:c16="http://schemas.microsoft.com/office/drawing/2014/chart" uri="{C3380CC4-5D6E-409C-BE32-E72D297353CC}">
              <c16:uniqueId val="{00000008-389E-4B29-95C5-836668F3EE4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7167</c:v>
                </c:pt>
                <c:pt idx="5">
                  <c:v>6812</c:v>
                </c:pt>
                <c:pt idx="8">
                  <c:v>6328</c:v>
                </c:pt>
                <c:pt idx="11">
                  <c:v>5806</c:v>
                </c:pt>
                <c:pt idx="14">
                  <c:v>5394</c:v>
                </c:pt>
              </c:numCache>
            </c:numRef>
          </c:val>
          <c:extLst>
            <c:ext xmlns:c16="http://schemas.microsoft.com/office/drawing/2014/chart" uri="{C3380CC4-5D6E-409C-BE32-E72D297353CC}">
              <c16:uniqueId val="{00000000-5729-4852-B63E-256BEC86776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20</c:v>
                </c:pt>
                <c:pt idx="5">
                  <c:v>12</c:v>
                </c:pt>
                <c:pt idx="8">
                  <c:v>9</c:v>
                </c:pt>
                <c:pt idx="11">
                  <c:v>5</c:v>
                </c:pt>
                <c:pt idx="14">
                  <c:v>1</c:v>
                </c:pt>
              </c:numCache>
            </c:numRef>
          </c:val>
          <c:extLst>
            <c:ext xmlns:c16="http://schemas.microsoft.com/office/drawing/2014/chart" uri="{C3380CC4-5D6E-409C-BE32-E72D297353CC}">
              <c16:uniqueId val="{00000001-5729-4852-B63E-256BEC86776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5727</c:v>
                </c:pt>
                <c:pt idx="5">
                  <c:v>5754</c:v>
                </c:pt>
                <c:pt idx="8">
                  <c:v>6315</c:v>
                </c:pt>
                <c:pt idx="11">
                  <c:v>6209</c:v>
                </c:pt>
                <c:pt idx="14">
                  <c:v>6591</c:v>
                </c:pt>
              </c:numCache>
            </c:numRef>
          </c:val>
          <c:extLst>
            <c:ext xmlns:c16="http://schemas.microsoft.com/office/drawing/2014/chart" uri="{C3380CC4-5D6E-409C-BE32-E72D297353CC}">
              <c16:uniqueId val="{00000002-5729-4852-B63E-256BEC86776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729-4852-B63E-256BEC86776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729-4852-B63E-256BEC86776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8</c:v>
                </c:pt>
                <c:pt idx="3">
                  <c:v>0</c:v>
                </c:pt>
                <c:pt idx="6">
                  <c:v>0</c:v>
                </c:pt>
                <c:pt idx="9">
                  <c:v>0</c:v>
                </c:pt>
                <c:pt idx="12">
                  <c:v>0</c:v>
                </c:pt>
              </c:numCache>
            </c:numRef>
          </c:val>
          <c:extLst>
            <c:ext xmlns:c16="http://schemas.microsoft.com/office/drawing/2014/chart" uri="{C3380CC4-5D6E-409C-BE32-E72D297353CC}">
              <c16:uniqueId val="{00000005-5729-4852-B63E-256BEC86776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1008</c:v>
                </c:pt>
                <c:pt idx="3">
                  <c:v>1016</c:v>
                </c:pt>
                <c:pt idx="6">
                  <c:v>826</c:v>
                </c:pt>
                <c:pt idx="9">
                  <c:v>732</c:v>
                </c:pt>
                <c:pt idx="12">
                  <c:v>657</c:v>
                </c:pt>
              </c:numCache>
            </c:numRef>
          </c:val>
          <c:extLst>
            <c:ext xmlns:c16="http://schemas.microsoft.com/office/drawing/2014/chart" uri="{C3380CC4-5D6E-409C-BE32-E72D297353CC}">
              <c16:uniqueId val="{00000006-5729-4852-B63E-256BEC86776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19</c:v>
                </c:pt>
                <c:pt idx="3">
                  <c:v>13</c:v>
                </c:pt>
                <c:pt idx="6">
                  <c:v>8</c:v>
                </c:pt>
                <c:pt idx="9">
                  <c:v>3</c:v>
                </c:pt>
                <c:pt idx="12">
                  <c:v>1</c:v>
                </c:pt>
              </c:numCache>
            </c:numRef>
          </c:val>
          <c:extLst>
            <c:ext xmlns:c16="http://schemas.microsoft.com/office/drawing/2014/chart" uri="{C3380CC4-5D6E-409C-BE32-E72D297353CC}">
              <c16:uniqueId val="{00000007-5729-4852-B63E-256BEC86776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1039</c:v>
                </c:pt>
                <c:pt idx="3">
                  <c:v>926</c:v>
                </c:pt>
                <c:pt idx="6">
                  <c:v>865</c:v>
                </c:pt>
                <c:pt idx="9">
                  <c:v>871</c:v>
                </c:pt>
                <c:pt idx="12">
                  <c:v>805</c:v>
                </c:pt>
              </c:numCache>
            </c:numRef>
          </c:val>
          <c:extLst>
            <c:ext xmlns:c16="http://schemas.microsoft.com/office/drawing/2014/chart" uri="{C3380CC4-5D6E-409C-BE32-E72D297353CC}">
              <c16:uniqueId val="{00000008-5729-4852-B63E-256BEC86776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47</c:v>
                </c:pt>
                <c:pt idx="3">
                  <c:v>35</c:v>
                </c:pt>
                <c:pt idx="6">
                  <c:v>25</c:v>
                </c:pt>
                <c:pt idx="9">
                  <c:v>17</c:v>
                </c:pt>
                <c:pt idx="12">
                  <c:v>11</c:v>
                </c:pt>
              </c:numCache>
            </c:numRef>
          </c:val>
          <c:extLst>
            <c:ext xmlns:c16="http://schemas.microsoft.com/office/drawing/2014/chart" uri="{C3380CC4-5D6E-409C-BE32-E72D297353CC}">
              <c16:uniqueId val="{00000009-5729-4852-B63E-256BEC86776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8341</c:v>
                </c:pt>
                <c:pt idx="3">
                  <c:v>8006</c:v>
                </c:pt>
                <c:pt idx="6">
                  <c:v>7500</c:v>
                </c:pt>
                <c:pt idx="9">
                  <c:v>6890</c:v>
                </c:pt>
                <c:pt idx="12">
                  <c:v>6381</c:v>
                </c:pt>
              </c:numCache>
            </c:numRef>
          </c:val>
          <c:extLst>
            <c:ext xmlns:c16="http://schemas.microsoft.com/office/drawing/2014/chart" uri="{C3380CC4-5D6E-409C-BE32-E72D297353CC}">
              <c16:uniqueId val="{0000000A-5729-4852-B63E-256BEC86776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729-4852-B63E-256BEC86776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3022</c:v>
                </c:pt>
                <c:pt idx="1">
                  <c:v>2822</c:v>
                </c:pt>
                <c:pt idx="2">
                  <c:v>3022</c:v>
                </c:pt>
              </c:numCache>
            </c:numRef>
          </c:val>
          <c:extLst>
            <c:ext xmlns:c16="http://schemas.microsoft.com/office/drawing/2014/chart" uri="{C3380CC4-5D6E-409C-BE32-E72D297353CC}">
              <c16:uniqueId val="{00000000-27B7-4A85-A40C-D781E85019A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362</c:v>
                </c:pt>
                <c:pt idx="1">
                  <c:v>362</c:v>
                </c:pt>
                <c:pt idx="2">
                  <c:v>381</c:v>
                </c:pt>
              </c:numCache>
            </c:numRef>
          </c:val>
          <c:extLst>
            <c:ext xmlns:c16="http://schemas.microsoft.com/office/drawing/2014/chart" uri="{C3380CC4-5D6E-409C-BE32-E72D297353CC}">
              <c16:uniqueId val="{00000001-27B7-4A85-A40C-D781E85019A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4088</c:v>
                </c:pt>
                <c:pt idx="1">
                  <c:v>4146</c:v>
                </c:pt>
                <c:pt idx="2">
                  <c:v>4276</c:v>
                </c:pt>
              </c:numCache>
            </c:numRef>
          </c:val>
          <c:extLst>
            <c:ext xmlns:c16="http://schemas.microsoft.com/office/drawing/2014/chart" uri="{C3380CC4-5D6E-409C-BE32-E72D297353CC}">
              <c16:uniqueId val="{00000002-27B7-4A85-A40C-D781E85019A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宮崎県美郷町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4,677
4,658
448.84
10,356,779
9,718,854
437,254
4,939,810
6,381,331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ものの、依然として低い水準で推移し、財政基盤が脆弱な状況が続いている。少子高齢化や生産年齢人口の流出による人口減少、基幹産業である農林業の低迷により税収が伸び悩んでいることが大きな要因である。</a:t>
          </a:r>
        </a:p>
        <a:p>
          <a:r>
            <a:rPr kumimoji="1" lang="ja-JP" altLang="en-US" sz="1300">
              <a:latin typeface="ＭＳ Ｐゴシック" panose="020B0600070205080204" pitchFamily="50" charset="-128"/>
              <a:ea typeface="ＭＳ Ｐゴシック" panose="020B0600070205080204" pitchFamily="50" charset="-128"/>
            </a:rPr>
            <a:t>　今後も引き続き徴収率向上など自主財源の確保に努め、公債費負担適正化計画の確実な履行により、公債費の圧縮を図る。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55033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4072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55033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75142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75142</xdr:rowOff>
    </xdr:from>
    <xdr:to>
      <xdr:col>11</xdr:col>
      <xdr:colOff>31750</xdr:colOff>
      <xdr:row>43</xdr:row>
      <xdr:rowOff>95250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652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24342</xdr:rowOff>
    </xdr:from>
    <xdr:to>
      <xdr:col>11</xdr:col>
      <xdr:colOff>82550</xdr:colOff>
      <xdr:row>43</xdr:row>
      <xdr:rowOff>125942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110719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分子となる扶助費や繰出金の増加があったものの、公債費の減により経常経費充当一般財源が減となった。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また、分母となる地方交付税の減があったが、それを上回る固定資産税の増による地方税の増があったため、経常収支比率が前年比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ポイントの減となった。今後も事務事業の見直しを継続的に行い、経常経費の削減に努める。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106256</xdr:rowOff>
    </xdr:from>
    <xdr:to>
      <xdr:col>23</xdr:col>
      <xdr:colOff>133350</xdr:colOff>
      <xdr:row>64</xdr:row>
      <xdr:rowOff>51435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907606"/>
          <a:ext cx="8382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86148</xdr:rowOff>
    </xdr:from>
    <xdr:to>
      <xdr:col>19</xdr:col>
      <xdr:colOff>133350</xdr:colOff>
      <xdr:row>64</xdr:row>
      <xdr:rowOff>51435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887498"/>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86148</xdr:rowOff>
    </xdr:from>
    <xdr:to>
      <xdr:col>15</xdr:col>
      <xdr:colOff>82550</xdr:colOff>
      <xdr:row>65</xdr:row>
      <xdr:rowOff>36830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887498"/>
          <a:ext cx="889000" cy="29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36830</xdr:rowOff>
    </xdr:from>
    <xdr:to>
      <xdr:col>11</xdr:col>
      <xdr:colOff>31750</xdr:colOff>
      <xdr:row>66</xdr:row>
      <xdr:rowOff>14181</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81080"/>
          <a:ext cx="889000" cy="1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97155</xdr:rowOff>
    </xdr:from>
    <xdr:to>
      <xdr:col>7</xdr:col>
      <xdr:colOff>31750</xdr:colOff>
      <xdr:row>65</xdr:row>
      <xdr:rowOff>27305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6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37482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3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55456</xdr:rowOff>
    </xdr:from>
    <xdr:to>
      <xdr:col>23</xdr:col>
      <xdr:colOff>184150</xdr:colOff>
      <xdr:row>63</xdr:row>
      <xdr:rowOff>157056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71983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635</xdr:rowOff>
    </xdr:from>
    <xdr:to>
      <xdr:col>19</xdr:col>
      <xdr:colOff>184150</xdr:colOff>
      <xdr:row>64</xdr:row>
      <xdr:rowOff>102235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87012</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59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35348</xdr:rowOff>
    </xdr:from>
    <xdr:to>
      <xdr:col>15</xdr:col>
      <xdr:colOff>133350</xdr:colOff>
      <xdr:row>63</xdr:row>
      <xdr:rowOff>136948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121725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92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157480</xdr:rowOff>
    </xdr:from>
    <xdr:to>
      <xdr:col>11</xdr:col>
      <xdr:colOff>82550</xdr:colOff>
      <xdr:row>65</xdr:row>
      <xdr:rowOff>87630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72407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134831</xdr:rowOff>
    </xdr:from>
    <xdr:to>
      <xdr:col>7</xdr:col>
      <xdr:colOff>31750</xdr:colOff>
      <xdr:row>66</xdr:row>
      <xdr:rowOff>64981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7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49758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6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[543,703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合併以降、定員適正化計画の下で職員数の削減を行っているが、類似団体と比較して職員数（会計年度任用職員含む）が多い状況であるため、引き続き適切な定員管理に努めたい。</a:t>
          </a:r>
        </a:p>
        <a:p>
          <a:r>
            <a:rPr kumimoji="1" lang="ja-JP" altLang="en-US" sz="1100">
              <a:latin typeface="ＭＳ Ｐゴシック" panose="020B0600070205080204" pitchFamily="50" charset="-128"/>
              <a:ea typeface="ＭＳ Ｐゴシック" panose="020B0600070205080204" pitchFamily="50" charset="-128"/>
            </a:rPr>
            <a:t>　一方、決算額については、人件費・物件費・維持補修費の全てにおいて減となったが、人口の減少によって人口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人当たりの決算額は増となり、依然として類似団体を上回っている。</a:t>
          </a:r>
        </a:p>
        <a:p>
          <a:r>
            <a:rPr kumimoji="1" lang="ja-JP" altLang="en-US" sz="1100">
              <a:latin typeface="ＭＳ Ｐゴシック" panose="020B0600070205080204" pitchFamily="50" charset="-128"/>
              <a:ea typeface="ＭＳ Ｐゴシック" panose="020B0600070205080204" pitchFamily="50" charset="-128"/>
            </a:rPr>
            <a:t>　今後は、システム化に伴う保守や、救急救命業務、ふるさと納税などの業務にかかる委託料が増加する見込みであることに加え、人口減少に歯止めがかからないことが予想されることから、人口一人当たりの決算額が増加する見込みで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6325</xdr:rowOff>
    </xdr:from>
    <xdr:to>
      <xdr:col>23</xdr:col>
      <xdr:colOff>133350</xdr:colOff>
      <xdr:row>83</xdr:row>
      <xdr:rowOff>7635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36675"/>
          <a:ext cx="838200" cy="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140885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2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6325</xdr:rowOff>
    </xdr:from>
    <xdr:to>
      <xdr:col>19</xdr:col>
      <xdr:colOff>133350</xdr:colOff>
      <xdr:row>83</xdr:row>
      <xdr:rowOff>11407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236675"/>
          <a:ext cx="889000" cy="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53798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4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141216</xdr:rowOff>
    </xdr:from>
    <xdr:to>
      <xdr:col>15</xdr:col>
      <xdr:colOff>82550</xdr:colOff>
      <xdr:row>83</xdr:row>
      <xdr:rowOff>11407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00116"/>
          <a:ext cx="889000" cy="4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127285</xdr:rowOff>
    </xdr:from>
    <xdr:to>
      <xdr:col>11</xdr:col>
      <xdr:colOff>31750</xdr:colOff>
      <xdr:row>82</xdr:row>
      <xdr:rowOff>141216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86185"/>
          <a:ext cx="889000" cy="1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7329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100549</xdr:rowOff>
    </xdr:from>
    <xdr:to>
      <xdr:col>7</xdr:col>
      <xdr:colOff>31750</xdr:colOff>
      <xdr:row>82</xdr:row>
      <xdr:rowOff>30699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8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40876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5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128285</xdr:rowOff>
    </xdr:from>
    <xdr:to>
      <xdr:col>23</xdr:col>
      <xdr:colOff>184150</xdr:colOff>
      <xdr:row>83</xdr:row>
      <xdr:rowOff>58435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100362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59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126975</xdr:rowOff>
    </xdr:from>
    <xdr:to>
      <xdr:col>19</xdr:col>
      <xdr:colOff>184150</xdr:colOff>
      <xdr:row>83</xdr:row>
      <xdr:rowOff>57125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8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41902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272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132057</xdr:rowOff>
    </xdr:from>
    <xdr:to>
      <xdr:col>15</xdr:col>
      <xdr:colOff>133350</xdr:colOff>
      <xdr:row>83</xdr:row>
      <xdr:rowOff>62207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46984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7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90416</xdr:rowOff>
    </xdr:from>
    <xdr:to>
      <xdr:col>11</xdr:col>
      <xdr:colOff>82550</xdr:colOff>
      <xdr:row>83</xdr:row>
      <xdr:rowOff>20566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4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5343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3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76485</xdr:rowOff>
    </xdr:from>
    <xdr:to>
      <xdr:col>7</xdr:col>
      <xdr:colOff>31750</xdr:colOff>
      <xdr:row>83</xdr:row>
      <xdr:rowOff>6635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162862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2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ポイント減となり、類似団体平均とも差のない状況である。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引き続き国、県、他団体の状況を踏まえながら給与の適正化に努める。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32702</xdr:rowOff>
    </xdr:from>
    <xdr:to>
      <xdr:col>81</xdr:col>
      <xdr:colOff>44450</xdr:colOff>
      <xdr:row>87</xdr:row>
      <xdr:rowOff>38736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948852"/>
          <a:ext cx="8382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38736</xdr:rowOff>
    </xdr:from>
    <xdr:to>
      <xdr:col>77</xdr:col>
      <xdr:colOff>44450</xdr:colOff>
      <xdr:row>87</xdr:row>
      <xdr:rowOff>93027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954886"/>
          <a:ext cx="889000" cy="5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68898</xdr:rowOff>
    </xdr:from>
    <xdr:to>
      <xdr:col>72</xdr:col>
      <xdr:colOff>203200</xdr:colOff>
      <xdr:row>87</xdr:row>
      <xdr:rowOff>93027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985048"/>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68898</xdr:rowOff>
    </xdr:from>
    <xdr:to>
      <xdr:col>68</xdr:col>
      <xdr:colOff>152400</xdr:colOff>
      <xdr:row>87</xdr:row>
      <xdr:rowOff>74930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98504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8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125429</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87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159386</xdr:rowOff>
    </xdr:from>
    <xdr:to>
      <xdr:col>77</xdr:col>
      <xdr:colOff>95250</xdr:colOff>
      <xdr:row>87</xdr:row>
      <xdr:rowOff>89536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9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74313</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99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42227</xdr:rowOff>
    </xdr:from>
    <xdr:to>
      <xdr:col>73</xdr:col>
      <xdr:colOff>44450</xdr:colOff>
      <xdr:row>87</xdr:row>
      <xdr:rowOff>143827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128604</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04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18098</xdr:rowOff>
    </xdr:from>
    <xdr:to>
      <xdr:col>68</xdr:col>
      <xdr:colOff>203200</xdr:colOff>
      <xdr:row>87</xdr:row>
      <xdr:rowOff>119698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9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104475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02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24130</xdr:rowOff>
    </xdr:from>
    <xdr:to>
      <xdr:col>64</xdr:col>
      <xdr:colOff>152400</xdr:colOff>
      <xdr:row>87</xdr:row>
      <xdr:rowOff>125730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110507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定員適正化計画の下で職員数の削減を実行してきたところであり、早期退職制度や計画的採用、指定管理制度の導入による効果が表れている。</a:t>
          </a:r>
        </a:p>
        <a:p>
          <a:r>
            <a:rPr kumimoji="1" lang="ja-JP" altLang="en-US" sz="1300">
              <a:latin typeface="ＭＳ Ｐゴシック" panose="020B0600070205080204" pitchFamily="50" charset="-128"/>
              <a:ea typeface="ＭＳ Ｐゴシック" panose="020B0600070205080204" pitchFamily="50" charset="-128"/>
            </a:rPr>
            <a:t>　しかし、医療機関が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施設（病院</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、診療所</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）あり、これらは医療基準に基づく職員数を確保する必要がある。したがって、一般事務では着実に削減が実現しているものの、全体的には類似団体と比較して多い状況にある。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37164</xdr:rowOff>
    </xdr:from>
    <xdr:to>
      <xdr:col>81</xdr:col>
      <xdr:colOff>44450</xdr:colOff>
      <xdr:row>60</xdr:row>
      <xdr:rowOff>56166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324164"/>
          <a:ext cx="838200" cy="1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170118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1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32338</xdr:rowOff>
    </xdr:from>
    <xdr:to>
      <xdr:col>77</xdr:col>
      <xdr:colOff>44450</xdr:colOff>
      <xdr:row>60</xdr:row>
      <xdr:rowOff>37164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31933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82154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02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13938</xdr:rowOff>
    </xdr:from>
    <xdr:to>
      <xdr:col>72</xdr:col>
      <xdr:colOff>203200</xdr:colOff>
      <xdr:row>60</xdr:row>
      <xdr:rowOff>32338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300938"/>
          <a:ext cx="889000" cy="1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60437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0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165783</xdr:rowOff>
    </xdr:from>
    <xdr:to>
      <xdr:col>68</xdr:col>
      <xdr:colOff>152400</xdr:colOff>
      <xdr:row>60</xdr:row>
      <xdr:rowOff>13938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281333"/>
          <a:ext cx="889000" cy="1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48674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999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78613</xdr:rowOff>
    </xdr:from>
    <xdr:to>
      <xdr:col>64</xdr:col>
      <xdr:colOff>152400</xdr:colOff>
      <xdr:row>59</xdr:row>
      <xdr:rowOff>8763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02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18940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979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5366</xdr:rowOff>
    </xdr:from>
    <xdr:to>
      <xdr:col>81</xdr:col>
      <xdr:colOff>95250</xdr:colOff>
      <xdr:row>60</xdr:row>
      <xdr:rowOff>106966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2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148893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6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157814</xdr:rowOff>
    </xdr:from>
    <xdr:to>
      <xdr:col>77</xdr:col>
      <xdr:colOff>95250</xdr:colOff>
      <xdr:row>60</xdr:row>
      <xdr:rowOff>87964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27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72741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359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152988</xdr:rowOff>
    </xdr:from>
    <xdr:to>
      <xdr:col>73</xdr:col>
      <xdr:colOff>44450</xdr:colOff>
      <xdr:row>60</xdr:row>
      <xdr:rowOff>83138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26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67915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35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134588</xdr:rowOff>
    </xdr:from>
    <xdr:to>
      <xdr:col>68</xdr:col>
      <xdr:colOff>203200</xdr:colOff>
      <xdr:row>60</xdr:row>
      <xdr:rowOff>64738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5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49515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336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114983</xdr:rowOff>
    </xdr:from>
    <xdr:to>
      <xdr:col>64</xdr:col>
      <xdr:colOff>152400</xdr:colOff>
      <xdr:row>60</xdr:row>
      <xdr:rowOff>45133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3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29910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31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起債の償還額については、合併前の借入分の償還が平成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年にピークを迎え、それ以降は新規発行債の抑制により減少傾向にある。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年度は、元利償還金の減により単年度の比率としては減となったものの、令和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年度と比較すると増となっているため、</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か年平均である実質公債費比率は増となった。</a:t>
          </a:r>
        </a:p>
        <a:p>
          <a:r>
            <a:rPr kumimoji="1" lang="ja-JP" altLang="en-US" sz="1300">
              <a:latin typeface="ＭＳ Ｐゴシック" panose="020B0600070205080204" pitchFamily="50" charset="-128"/>
              <a:ea typeface="ＭＳ Ｐゴシック" panose="020B0600070205080204" pitchFamily="50" charset="-128"/>
            </a:rPr>
            <a:t>　今後も公債費負担適正化計画の確実な履行により、適正な起債の発行に努める。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41</xdr:row>
      <xdr:rowOff>156633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17804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93997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41</xdr:row>
      <xdr:rowOff>148590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14586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41</xdr:row>
      <xdr:rowOff>132504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1458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132504</xdr:rowOff>
    </xdr:from>
    <xdr:to>
      <xdr:col>68</xdr:col>
      <xdr:colOff>152400</xdr:colOff>
      <xdr:row>41</xdr:row>
      <xdr:rowOff>164677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16195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122360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5944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81704</xdr:rowOff>
    </xdr:from>
    <xdr:to>
      <xdr:col>68</xdr:col>
      <xdr:colOff>203200</xdr:colOff>
      <xdr:row>42</xdr:row>
      <xdr:rowOff>11854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113877</xdr:rowOff>
    </xdr:from>
    <xdr:to>
      <xdr:col>64</xdr:col>
      <xdr:colOff>152400</xdr:colOff>
      <xdr:row>42</xdr:row>
      <xdr:rowOff>44027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54204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年度以降算出されていない。これは、算定の分子となる地方債現在高の減少が要因である。</a:t>
          </a:r>
        </a:p>
        <a:p>
          <a:r>
            <a:rPr kumimoji="1" lang="ja-JP" altLang="en-US" sz="1300">
              <a:latin typeface="ＭＳ Ｐゴシック" panose="020B0600070205080204" pitchFamily="50" charset="-128"/>
              <a:ea typeface="ＭＳ Ｐゴシック" panose="020B0600070205080204" pitchFamily="50" charset="-128"/>
            </a:rPr>
            <a:t>　公債費負担適正化計画の下、今後も引き続き新規発行債の抑制に努める。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宮崎県美郷町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4,677
4,658
448.84
10,356,779
9,718,854
437,254
4,939,810
6,381,331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定員適正化計画の下での計画的な職員管理により、正規職員の人件費は減少傾向にある一方、令和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年度開始の会計年度任用職員の人件費に増加の傾向が見られたが、令和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年度については減に転じたことから、前年度から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ポイントの減となっている。</a:t>
          </a:r>
        </a:p>
        <a:p>
          <a:r>
            <a:rPr kumimoji="1" lang="ja-JP" altLang="en-US" sz="1300">
              <a:latin typeface="ＭＳ Ｐゴシック" panose="020B0600070205080204" pitchFamily="50" charset="-128"/>
              <a:ea typeface="ＭＳ Ｐゴシック" panose="020B0600070205080204" pitchFamily="50" charset="-128"/>
            </a:rPr>
            <a:t>　今後とも定員管理の適正化により人件費の抑制に努めていく。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36</xdr:row>
      <xdr:rowOff>163576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992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140716</xdr:rowOff>
    </xdr:from>
    <xdr:to>
      <xdr:col>19</xdr:col>
      <xdr:colOff>187325</xdr:colOff>
      <xdr:row>36</xdr:row>
      <xdr:rowOff>163576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129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140716</xdr:rowOff>
    </xdr:from>
    <xdr:to>
      <xdr:col>15</xdr:col>
      <xdr:colOff>98425</xdr:colOff>
      <xdr:row>36</xdr:row>
      <xdr:rowOff>145288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12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122428</xdr:rowOff>
    </xdr:from>
    <xdr:to>
      <xdr:col>11</xdr:col>
      <xdr:colOff>9525</xdr:colOff>
      <xdr:row>36</xdr:row>
      <xdr:rowOff>145288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946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112776</xdr:rowOff>
    </xdr:from>
    <xdr:to>
      <xdr:col>20</xdr:col>
      <xdr:colOff>38100</xdr:colOff>
      <xdr:row>37</xdr:row>
      <xdr:rowOff>42926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53103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89916</xdr:rowOff>
    </xdr:from>
    <xdr:to>
      <xdr:col>15</xdr:col>
      <xdr:colOff>149225</xdr:colOff>
      <xdr:row>37</xdr:row>
      <xdr:rowOff>20066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94488</xdr:rowOff>
    </xdr:from>
    <xdr:to>
      <xdr:col>11</xdr:col>
      <xdr:colOff>60325</xdr:colOff>
      <xdr:row>37</xdr:row>
      <xdr:rowOff>24638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11955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救急救命業務や温泉施設管理費の各種委託料等へふるさと応援基金を充当したことや、特定財源のない経費の減が要因となり、前年度から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今後も合併以前からの公共施設の統廃合等を推進し、物件費の節減に努める。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136144</xdr:rowOff>
    </xdr:from>
    <xdr:to>
      <xdr:col>82</xdr:col>
      <xdr:colOff>107950</xdr:colOff>
      <xdr:row>16</xdr:row>
      <xdr:rowOff>145288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8793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145288</xdr:rowOff>
    </xdr:from>
    <xdr:to>
      <xdr:col>78</xdr:col>
      <xdr:colOff>69850</xdr:colOff>
      <xdr:row>17</xdr:row>
      <xdr:rowOff>1270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8884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xdr:rowOff>
    </xdr:from>
    <xdr:to>
      <xdr:col>73</xdr:col>
      <xdr:colOff>180975</xdr:colOff>
      <xdr:row>17</xdr:row>
      <xdr:rowOff>60706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9159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60706</xdr:rowOff>
    </xdr:from>
    <xdr:to>
      <xdr:col>69</xdr:col>
      <xdr:colOff>92075</xdr:colOff>
      <xdr:row>17</xdr:row>
      <xdr:rowOff>165862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97535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101871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7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94488</xdr:rowOff>
    </xdr:from>
    <xdr:to>
      <xdr:col>78</xdr:col>
      <xdr:colOff>120650</xdr:colOff>
      <xdr:row>17</xdr:row>
      <xdr:rowOff>24638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34815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0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121920</xdr:rowOff>
    </xdr:from>
    <xdr:to>
      <xdr:col>74</xdr:col>
      <xdr:colOff>31750</xdr:colOff>
      <xdr:row>17</xdr:row>
      <xdr:rowOff>52070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62247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9906</xdr:rowOff>
    </xdr:from>
    <xdr:to>
      <xdr:col>69</xdr:col>
      <xdr:colOff>142875</xdr:colOff>
      <xdr:row>17</xdr:row>
      <xdr:rowOff>111506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96283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115062</xdr:rowOff>
    </xdr:from>
    <xdr:to>
      <xdr:col>65</xdr:col>
      <xdr:colOff>53975</xdr:colOff>
      <xdr:row>18</xdr:row>
      <xdr:rowOff>45212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29989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保育所運営事業委託料が増及び臨時特別給付金の皆増により、前年度から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ポイント増となった。　　</a:t>
          </a:r>
        </a:p>
        <a:p>
          <a:r>
            <a:rPr kumimoji="1" lang="ja-JP" altLang="en-US" sz="1300">
              <a:latin typeface="ＭＳ Ｐゴシック" panose="020B0600070205080204" pitchFamily="50" charset="-128"/>
              <a:ea typeface="ＭＳ Ｐゴシック" panose="020B0600070205080204" pitchFamily="50" charset="-128"/>
            </a:rPr>
            <a:t>　依然として類似団体と比較して高い値であるが、これは高齢化率が他団体と比べて高く、高齢者福祉に要する経費が増大していることが背景にある。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88900</xdr:rowOff>
    </xdr:from>
    <xdr:to>
      <xdr:col>24</xdr:col>
      <xdr:colOff>25400</xdr:colOff>
      <xdr:row>59</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100330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130827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88900</xdr:rowOff>
    </xdr:from>
    <xdr:to>
      <xdr:col>19</xdr:col>
      <xdr:colOff>187325</xdr:colOff>
      <xdr:row>58</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8615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88900</xdr:rowOff>
    </xdr:from>
    <xdr:to>
      <xdr:col>15</xdr:col>
      <xdr:colOff>98425</xdr:colOff>
      <xdr:row>60</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861550"/>
          <a:ext cx="8890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50800</xdr:rowOff>
    </xdr:from>
    <xdr:to>
      <xdr:col>11</xdr:col>
      <xdr:colOff>9525</xdr:colOff>
      <xdr:row>60</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10337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54627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19050</xdr:rowOff>
    </xdr:from>
    <xdr:to>
      <xdr:col>24</xdr:col>
      <xdr:colOff>76200</xdr:colOff>
      <xdr:row>59</xdr:row>
      <xdr:rowOff>120650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162577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38100</xdr:rowOff>
    </xdr:from>
    <xdr:to>
      <xdr:col>20</xdr:col>
      <xdr:colOff>38100</xdr:colOff>
      <xdr:row>58</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124477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38100</xdr:rowOff>
    </xdr:from>
    <xdr:to>
      <xdr:col>15</xdr:col>
      <xdr:colOff>149225</xdr:colOff>
      <xdr:row>57</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38100</xdr:rowOff>
    </xdr:from>
    <xdr:to>
      <xdr:col>11</xdr:col>
      <xdr:colOff>60325</xdr:colOff>
      <xdr:row>60</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124477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0</xdr:rowOff>
    </xdr:from>
    <xdr:to>
      <xdr:col>6</xdr:col>
      <xdr:colOff>171450</xdr:colOff>
      <xdr:row>60</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86377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各特別会計への経常的な繰出金の増があったが、林道や町道の維持管理委託料をはじめとする維持補修費の減によって、前年度から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繰出金のうち、特に介護保険事業については、令和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年度から保険料の引き上げを行ったことで普通会計の負担軽減が図られている。</a:t>
          </a:r>
        </a:p>
        <a:p>
          <a:r>
            <a:rPr kumimoji="1" lang="ja-JP" altLang="en-US" sz="1300">
              <a:latin typeface="ＭＳ Ｐゴシック" panose="020B0600070205080204" pitchFamily="50" charset="-128"/>
              <a:ea typeface="ＭＳ Ｐゴシック" panose="020B0600070205080204" pitchFamily="50" charset="-128"/>
            </a:rPr>
            <a:t>　今後も保険料率の適正化、徴収率の向上に努める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xdr:rowOff>
    </xdr:from>
    <xdr:to>
      <xdr:col>82</xdr:col>
      <xdr:colOff>107950</xdr:colOff>
      <xdr:row>58</xdr:row>
      <xdr:rowOff>6985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5671800" y="994537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109855</xdr:rowOff>
    </xdr:from>
    <xdr:to>
      <xdr:col>78</xdr:col>
      <xdr:colOff>69850</xdr:colOff>
      <xdr:row>58</xdr:row>
      <xdr:rowOff>6985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988250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109855</xdr:rowOff>
    </xdr:from>
    <xdr:to>
      <xdr:col>73</xdr:col>
      <xdr:colOff>180975</xdr:colOff>
      <xdr:row>58</xdr:row>
      <xdr:rowOff>41275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988250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35560</xdr:rowOff>
    </xdr:from>
    <xdr:to>
      <xdr:col>69</xdr:col>
      <xdr:colOff>92075</xdr:colOff>
      <xdr:row>58</xdr:row>
      <xdr:rowOff>41275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99796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33672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150495</xdr:rowOff>
    </xdr:from>
    <xdr:to>
      <xdr:col>65</xdr:col>
      <xdr:colOff>53975</xdr:colOff>
      <xdr:row>58</xdr:row>
      <xdr:rowOff>80645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90822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69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121920</xdr:rowOff>
    </xdr:from>
    <xdr:to>
      <xdr:col>82</xdr:col>
      <xdr:colOff>158750</xdr:colOff>
      <xdr:row>58</xdr:row>
      <xdr:rowOff>52070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93997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86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127635</xdr:rowOff>
    </xdr:from>
    <xdr:to>
      <xdr:col>78</xdr:col>
      <xdr:colOff>120650</xdr:colOff>
      <xdr:row>58</xdr:row>
      <xdr:rowOff>57785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42562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98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59055</xdr:rowOff>
    </xdr:from>
    <xdr:to>
      <xdr:col>74</xdr:col>
      <xdr:colOff>31750</xdr:colOff>
      <xdr:row>57</xdr:row>
      <xdr:rowOff>160655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145432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161925</xdr:rowOff>
    </xdr:from>
    <xdr:to>
      <xdr:col>69</xdr:col>
      <xdr:colOff>142875</xdr:colOff>
      <xdr:row>58</xdr:row>
      <xdr:rowOff>92075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76852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71137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類似団体より低い数値で推移している。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年度に策定した補助金等改革方針に基づき</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年ごとに見直しを行っており、今後も適正化を図っていく。</a:t>
          </a: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49276</xdr:rowOff>
    </xdr:from>
    <xdr:to>
      <xdr:col>82</xdr:col>
      <xdr:colOff>107950</xdr:colOff>
      <xdr:row>36</xdr:row>
      <xdr:rowOff>81280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5671800" y="622147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81280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207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49276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2077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49276</xdr:rowOff>
    </xdr:from>
    <xdr:to>
      <xdr:col>69</xdr:col>
      <xdr:colOff>92075</xdr:colOff>
      <xdr:row>36</xdr:row>
      <xdr:rowOff>94996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62214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15003</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169926</xdr:rowOff>
    </xdr:from>
    <xdr:to>
      <xdr:col>69</xdr:col>
      <xdr:colOff>142875</xdr:colOff>
      <xdr:row>36</xdr:row>
      <xdr:rowOff>100076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110253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年度の償還額は前年比で減（▲</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ポイント）となり、これまで公債費負担適正化計画の下で新規発行債を抑制している効果が表れ、地方債残高は減少している。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今後も引き続き適正な起債の発行に努める。</a:t>
          </a: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39370</xdr:rowOff>
    </xdr:from>
    <xdr:to>
      <xdr:col>24</xdr:col>
      <xdr:colOff>25400</xdr:colOff>
      <xdr:row>77</xdr:row>
      <xdr:rowOff>111761</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3241020"/>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96520</xdr:rowOff>
    </xdr:from>
    <xdr:to>
      <xdr:col>19</xdr:col>
      <xdr:colOff>187325</xdr:colOff>
      <xdr:row>77</xdr:row>
      <xdr:rowOff>111761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2981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96520</xdr:rowOff>
    </xdr:from>
    <xdr:to>
      <xdr:col>15</xdr:col>
      <xdr:colOff>98425</xdr:colOff>
      <xdr:row>77</xdr:row>
      <xdr:rowOff>138430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2981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20337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138430</xdr:rowOff>
    </xdr:from>
    <xdr:to>
      <xdr:col>11</xdr:col>
      <xdr:colOff>9525</xdr:colOff>
      <xdr:row>78</xdr:row>
      <xdr:rowOff>12700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340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81297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160020</xdr:rowOff>
    </xdr:from>
    <xdr:to>
      <xdr:col>24</xdr:col>
      <xdr:colOff>76200</xdr:colOff>
      <xdr:row>77</xdr:row>
      <xdr:rowOff>90170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132097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60961</xdr:rowOff>
    </xdr:from>
    <xdr:to>
      <xdr:col>20</xdr:col>
      <xdr:colOff>38100</xdr:colOff>
      <xdr:row>77</xdr:row>
      <xdr:rowOff>162561</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147338</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348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45720</xdr:rowOff>
    </xdr:from>
    <xdr:to>
      <xdr:col>15</xdr:col>
      <xdr:colOff>149225</xdr:colOff>
      <xdr:row>77</xdr:row>
      <xdr:rowOff>147320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132097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87630</xdr:rowOff>
    </xdr:from>
    <xdr:to>
      <xdr:col>11</xdr:col>
      <xdr:colOff>60325</xdr:colOff>
      <xdr:row>78</xdr:row>
      <xdr:rowOff>17780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近年は類似団体と同じような傾向であったが、令和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年度は人件費及び物件費の減により、前年と比較して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行財政改革大綱、定員適正化計画等に沿って、今後も引き続き財政健全化を図り、経費削減に努める。</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35561</xdr:rowOff>
    </xdr:from>
    <xdr:to>
      <xdr:col>82</xdr:col>
      <xdr:colOff>107950</xdr:colOff>
      <xdr:row>78</xdr:row>
      <xdr:rowOff>73661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4086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130811</xdr:rowOff>
    </xdr:from>
    <xdr:to>
      <xdr:col>78</xdr:col>
      <xdr:colOff>69850</xdr:colOff>
      <xdr:row>78</xdr:row>
      <xdr:rowOff>73661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3324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130811</xdr:rowOff>
    </xdr:from>
    <xdr:to>
      <xdr:col>73</xdr:col>
      <xdr:colOff>180975</xdr:colOff>
      <xdr:row>79</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332461"/>
          <a:ext cx="889000" cy="2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21607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24130</xdr:rowOff>
    </xdr:from>
    <xdr:to>
      <xdr:col>69</xdr:col>
      <xdr:colOff>92075</xdr:colOff>
      <xdr:row>79</xdr:row>
      <xdr:rowOff>119380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5686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27957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34289</xdr:rowOff>
    </xdr:from>
    <xdr:to>
      <xdr:col>65</xdr:col>
      <xdr:colOff>53975</xdr:colOff>
      <xdr:row>79</xdr:row>
      <xdr:rowOff>135889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7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146066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34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1288</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22861</xdr:rowOff>
    </xdr:from>
    <xdr:to>
      <xdr:col>78</xdr:col>
      <xdr:colOff>120650</xdr:colOff>
      <xdr:row>78</xdr:row>
      <xdr:rowOff>124461</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134638</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164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80011</xdr:rowOff>
    </xdr:from>
    <xdr:to>
      <xdr:col>74</xdr:col>
      <xdr:colOff>31750</xdr:colOff>
      <xdr:row>78</xdr:row>
      <xdr:rowOff>10161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20338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144780</xdr:rowOff>
    </xdr:from>
    <xdr:to>
      <xdr:col>69</xdr:col>
      <xdr:colOff>142875</xdr:colOff>
      <xdr:row>79</xdr:row>
      <xdr:rowOff>74930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59707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68580</xdr:rowOff>
    </xdr:from>
    <xdr:to>
      <xdr:col>65</xdr:col>
      <xdr:colOff>53975</xdr:colOff>
      <xdr:row>79</xdr:row>
      <xdr:rowOff>170180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6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154957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69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宮崎県美郷町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99297</xdr:rowOff>
    </xdr:from>
    <xdr:to>
      <xdr:col>29</xdr:col>
      <xdr:colOff>127000</xdr:colOff>
      <xdr:row>17</xdr:row>
      <xdr:rowOff>110506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61572"/>
          <a:ext cx="647700" cy="11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0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110506</xdr:rowOff>
    </xdr:from>
    <xdr:to>
      <xdr:col>26</xdr:col>
      <xdr:colOff>50800</xdr:colOff>
      <xdr:row>17</xdr:row>
      <xdr:rowOff>133921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72781"/>
          <a:ext cx="698500" cy="23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129552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48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133921</xdr:rowOff>
    </xdr:from>
    <xdr:to>
      <xdr:col>22</xdr:col>
      <xdr:colOff>114300</xdr:colOff>
      <xdr:row>17</xdr:row>
      <xdr:rowOff>154236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096196"/>
          <a:ext cx="698500" cy="20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148553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153045</xdr:rowOff>
    </xdr:from>
    <xdr:to>
      <xdr:col>18</xdr:col>
      <xdr:colOff>177800</xdr:colOff>
      <xdr:row>17</xdr:row>
      <xdr:rowOff>154236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115320"/>
          <a:ext cx="698500" cy="1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162726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7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29244</xdr:rowOff>
    </xdr:from>
    <xdr:to>
      <xdr:col>15</xdr:col>
      <xdr:colOff>101600</xdr:colOff>
      <xdr:row>18</xdr:row>
      <xdr:rowOff>130844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62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115621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24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48497</xdr:rowOff>
    </xdr:from>
    <xdr:to>
      <xdr:col>29</xdr:col>
      <xdr:colOff>177800</xdr:colOff>
      <xdr:row>17</xdr:row>
      <xdr:rowOff>150097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10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20574</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98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59706</xdr:rowOff>
    </xdr:from>
    <xdr:to>
      <xdr:col>26</xdr:col>
      <xdr:colOff>101600</xdr:colOff>
      <xdr:row>17</xdr:row>
      <xdr:rowOff>161306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21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146083</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08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83121</xdr:rowOff>
    </xdr:from>
    <xdr:to>
      <xdr:col>22</xdr:col>
      <xdr:colOff>165100</xdr:colOff>
      <xdr:row>18</xdr:row>
      <xdr:rowOff>13271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45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169498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103436</xdr:rowOff>
    </xdr:from>
    <xdr:to>
      <xdr:col>19</xdr:col>
      <xdr:colOff>38100</xdr:colOff>
      <xdr:row>18</xdr:row>
      <xdr:rowOff>33586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65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18363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5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102245</xdr:rowOff>
    </xdr:from>
    <xdr:to>
      <xdr:col>15</xdr:col>
      <xdr:colOff>101600</xdr:colOff>
      <xdr:row>18</xdr:row>
      <xdr:rowOff>32395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64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42572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83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107153</xdr:rowOff>
    </xdr:from>
    <xdr:to>
      <xdr:col>29</xdr:col>
      <xdr:colOff>127000</xdr:colOff>
      <xdr:row>35</xdr:row>
      <xdr:rowOff>115218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717503"/>
          <a:ext cx="647700" cy="8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99996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10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107153</xdr:rowOff>
    </xdr:from>
    <xdr:to>
      <xdr:col>26</xdr:col>
      <xdr:colOff>50800</xdr:colOff>
      <xdr:row>35</xdr:row>
      <xdr:rowOff>138494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717503"/>
          <a:ext cx="698500" cy="31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190947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0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138494</xdr:rowOff>
    </xdr:from>
    <xdr:to>
      <xdr:col>22</xdr:col>
      <xdr:colOff>114300</xdr:colOff>
      <xdr:row>35</xdr:row>
      <xdr:rowOff>171600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748844"/>
          <a:ext cx="698500" cy="33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210007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2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171600</xdr:rowOff>
    </xdr:from>
    <xdr:to>
      <xdr:col>18</xdr:col>
      <xdr:colOff>177800</xdr:colOff>
      <xdr:row>35</xdr:row>
      <xdr:rowOff>197510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781950"/>
          <a:ext cx="698500" cy="25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232140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4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188722</xdr:rowOff>
    </xdr:from>
    <xdr:to>
      <xdr:col>15</xdr:col>
      <xdr:colOff>101600</xdr:colOff>
      <xdr:row>35</xdr:row>
      <xdr:rowOff>290322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99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275099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64418</xdr:rowOff>
    </xdr:from>
    <xdr:to>
      <xdr:col>29</xdr:col>
      <xdr:colOff>177800</xdr:colOff>
      <xdr:row>35</xdr:row>
      <xdr:rowOff>166018</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74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252395</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51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56353</xdr:rowOff>
    </xdr:from>
    <xdr:to>
      <xdr:col>26</xdr:col>
      <xdr:colOff>101600</xdr:colOff>
      <xdr:row>35</xdr:row>
      <xdr:rowOff>157953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66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168130</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435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87694</xdr:rowOff>
    </xdr:from>
    <xdr:to>
      <xdr:col>22</xdr:col>
      <xdr:colOff>165100</xdr:colOff>
      <xdr:row>35</xdr:row>
      <xdr:rowOff>189294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98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199471</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120800</xdr:rowOff>
    </xdr:from>
    <xdr:to>
      <xdr:col>19</xdr:col>
      <xdr:colOff>38100</xdr:colOff>
      <xdr:row>35</xdr:row>
      <xdr:rowOff>222400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31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232577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50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146710</xdr:rowOff>
    </xdr:from>
    <xdr:to>
      <xdr:col>15</xdr:col>
      <xdr:colOff>101600</xdr:colOff>
      <xdr:row>35</xdr:row>
      <xdr:rowOff>248310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57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258487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52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宮崎県美郷町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4,677
4,658
448.84
10,356,779
9,718,854
437,254
4,939,810
6,381,331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48668</xdr:rowOff>
    </xdr:from>
    <xdr:to>
      <xdr:col>24</xdr:col>
      <xdr:colOff>63500</xdr:colOff>
      <xdr:row>36</xdr:row>
      <xdr:rowOff>49146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20868"/>
          <a:ext cx="838200" cy="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22655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94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49146</xdr:rowOff>
    </xdr:from>
    <xdr:to>
      <xdr:col>19</xdr:col>
      <xdr:colOff>177800</xdr:colOff>
      <xdr:row>36</xdr:row>
      <xdr:rowOff>66510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21346"/>
          <a:ext cx="889000" cy="1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143902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1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66510</xdr:rowOff>
    </xdr:from>
    <xdr:to>
      <xdr:col>15</xdr:col>
      <xdr:colOff>50800</xdr:colOff>
      <xdr:row>36</xdr:row>
      <xdr:rowOff>98952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238710"/>
          <a:ext cx="889000" cy="3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159933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98952</xdr:rowOff>
    </xdr:from>
    <xdr:to>
      <xdr:col>10</xdr:col>
      <xdr:colOff>114300</xdr:colOff>
      <xdr:row>36</xdr:row>
      <xdr:rowOff>139195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271152"/>
          <a:ext cx="889000" cy="4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2370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69448</xdr:rowOff>
    </xdr:from>
    <xdr:to>
      <xdr:col>6</xdr:col>
      <xdr:colOff>38100</xdr:colOff>
      <xdr:row>37</xdr:row>
      <xdr:rowOff>171048</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162175</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50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169318</xdr:rowOff>
    </xdr:from>
    <xdr:to>
      <xdr:col>24</xdr:col>
      <xdr:colOff>114300</xdr:colOff>
      <xdr:row>36</xdr:row>
      <xdr:rowOff>99468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17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20745</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21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169796</xdr:rowOff>
    </xdr:from>
    <xdr:to>
      <xdr:col>20</xdr:col>
      <xdr:colOff>38100</xdr:colOff>
      <xdr:row>36</xdr:row>
      <xdr:rowOff>99946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17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116473</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94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15710</xdr:rowOff>
    </xdr:from>
    <xdr:to>
      <xdr:col>15</xdr:col>
      <xdr:colOff>101600</xdr:colOff>
      <xdr:row>36</xdr:row>
      <xdr:rowOff>117310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18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133837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96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48152</xdr:rowOff>
    </xdr:from>
    <xdr:to>
      <xdr:col>10</xdr:col>
      <xdr:colOff>165100</xdr:colOff>
      <xdr:row>36</xdr:row>
      <xdr:rowOff>149752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2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166279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995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88395</xdr:rowOff>
    </xdr:from>
    <xdr:to>
      <xdr:col>6</xdr:col>
      <xdr:colOff>38100</xdr:colOff>
      <xdr:row>37</xdr:row>
      <xdr:rowOff>18545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35072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3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53209</xdr:rowOff>
    </xdr:from>
    <xdr:to>
      <xdr:col>24</xdr:col>
      <xdr:colOff>63500</xdr:colOff>
      <xdr:row>57</xdr:row>
      <xdr:rowOff>53509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25859"/>
          <a:ext cx="838200" cy="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25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15604</xdr:rowOff>
    </xdr:from>
    <xdr:to>
      <xdr:col>19</xdr:col>
      <xdr:colOff>177800</xdr:colOff>
      <xdr:row>57</xdr:row>
      <xdr:rowOff>53509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788254"/>
          <a:ext cx="889000" cy="3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98249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7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15604</xdr:rowOff>
    </xdr:from>
    <xdr:to>
      <xdr:col>15</xdr:col>
      <xdr:colOff>50800</xdr:colOff>
      <xdr:row>57</xdr:row>
      <xdr:rowOff>67663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88254"/>
          <a:ext cx="889000" cy="5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131995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0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64513</xdr:rowOff>
    </xdr:from>
    <xdr:to>
      <xdr:col>10</xdr:col>
      <xdr:colOff>114300</xdr:colOff>
      <xdr:row>57</xdr:row>
      <xdr:rowOff>67663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837163"/>
          <a:ext cx="889000" cy="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145042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1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145038</xdr:rowOff>
    </xdr:from>
    <xdr:to>
      <xdr:col>6</xdr:col>
      <xdr:colOff>38100</xdr:colOff>
      <xdr:row>58</xdr:row>
      <xdr:rowOff>75188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1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66315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10010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2409</xdr:rowOff>
    </xdr:from>
    <xdr:to>
      <xdr:col>24</xdr:col>
      <xdr:colOff>114300</xdr:colOff>
      <xdr:row>57</xdr:row>
      <xdr:rowOff>104009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7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152286</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53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2709</xdr:rowOff>
    </xdr:from>
    <xdr:to>
      <xdr:col>20</xdr:col>
      <xdr:colOff>38100</xdr:colOff>
      <xdr:row>57</xdr:row>
      <xdr:rowOff>104309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7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120836</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550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136254</xdr:rowOff>
    </xdr:from>
    <xdr:to>
      <xdr:col>15</xdr:col>
      <xdr:colOff>101600</xdr:colOff>
      <xdr:row>57</xdr:row>
      <xdr:rowOff>66404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3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82931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512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16863</xdr:rowOff>
    </xdr:from>
    <xdr:to>
      <xdr:col>10</xdr:col>
      <xdr:colOff>165100</xdr:colOff>
      <xdr:row>57</xdr:row>
      <xdr:rowOff>118463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8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134990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56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13713</xdr:rowOff>
    </xdr:from>
    <xdr:to>
      <xdr:col>6</xdr:col>
      <xdr:colOff>38100</xdr:colOff>
      <xdr:row>57</xdr:row>
      <xdr:rowOff>115313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8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131840</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56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147056</xdr:rowOff>
    </xdr:from>
    <xdr:to>
      <xdr:col>24</xdr:col>
      <xdr:colOff>63500</xdr:colOff>
      <xdr:row>77</xdr:row>
      <xdr:rowOff>167255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48706"/>
          <a:ext cx="838200" cy="2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147056</xdr:rowOff>
    </xdr:from>
    <xdr:to>
      <xdr:col>19</xdr:col>
      <xdr:colOff>177800</xdr:colOff>
      <xdr:row>78</xdr:row>
      <xdr:rowOff>36657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48706"/>
          <a:ext cx="889000" cy="6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36657</xdr:rowOff>
    </xdr:from>
    <xdr:to>
      <xdr:col>15</xdr:col>
      <xdr:colOff>50800</xdr:colOff>
      <xdr:row>78</xdr:row>
      <xdr:rowOff>37553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09757"/>
          <a:ext cx="889000" cy="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23479</xdr:rowOff>
    </xdr:from>
    <xdr:to>
      <xdr:col>10</xdr:col>
      <xdr:colOff>114300</xdr:colOff>
      <xdr:row>78</xdr:row>
      <xdr:rowOff>37553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96579"/>
          <a:ext cx="889000" cy="1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16151</xdr:rowOff>
    </xdr:from>
    <xdr:to>
      <xdr:col>6</xdr:col>
      <xdr:colOff>38100</xdr:colOff>
      <xdr:row>78</xdr:row>
      <xdr:rowOff>117751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89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108878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48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116455</xdr:rowOff>
    </xdr:from>
    <xdr:to>
      <xdr:col>24</xdr:col>
      <xdr:colOff>114300</xdr:colOff>
      <xdr:row>78</xdr:row>
      <xdr:rowOff>46605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1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94882</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9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96256</xdr:rowOff>
    </xdr:from>
    <xdr:to>
      <xdr:col>20</xdr:col>
      <xdr:colOff>38100</xdr:colOff>
      <xdr:row>78</xdr:row>
      <xdr:rowOff>26406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9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17533</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39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157307</xdr:rowOff>
    </xdr:from>
    <xdr:to>
      <xdr:col>15</xdr:col>
      <xdr:colOff>101600</xdr:colOff>
      <xdr:row>78</xdr:row>
      <xdr:rowOff>87457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5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78584</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45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158203</xdr:rowOff>
    </xdr:from>
    <xdr:to>
      <xdr:col>10</xdr:col>
      <xdr:colOff>165100</xdr:colOff>
      <xdr:row>78</xdr:row>
      <xdr:rowOff>88353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5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79480</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45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144129</xdr:rowOff>
    </xdr:from>
    <xdr:to>
      <xdr:col>6</xdr:col>
      <xdr:colOff>38100</xdr:colOff>
      <xdr:row>78</xdr:row>
      <xdr:rowOff>74279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4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90806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12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24211</xdr:rowOff>
    </xdr:from>
    <xdr:to>
      <xdr:col>24</xdr:col>
      <xdr:colOff>63500</xdr:colOff>
      <xdr:row>93</xdr:row>
      <xdr:rowOff>8948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5797611"/>
          <a:ext cx="838200" cy="15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4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147327</xdr:rowOff>
    </xdr:from>
    <xdr:to>
      <xdr:col>19</xdr:col>
      <xdr:colOff>177800</xdr:colOff>
      <xdr:row>93</xdr:row>
      <xdr:rowOff>8948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5920727"/>
          <a:ext cx="889000" cy="3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118160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4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147327</xdr:rowOff>
    </xdr:from>
    <xdr:to>
      <xdr:col>15</xdr:col>
      <xdr:colOff>50800</xdr:colOff>
      <xdr:row>94</xdr:row>
      <xdr:rowOff>38872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5920727"/>
          <a:ext cx="889000" cy="23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55060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38872</xdr:rowOff>
    </xdr:from>
    <xdr:to>
      <xdr:col>10</xdr:col>
      <xdr:colOff>114300</xdr:colOff>
      <xdr:row>94</xdr:row>
      <xdr:rowOff>103589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155172"/>
          <a:ext cx="889000" cy="6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54982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105953</xdr:rowOff>
    </xdr:from>
    <xdr:to>
      <xdr:col>6</xdr:col>
      <xdr:colOff>38100</xdr:colOff>
      <xdr:row>96</xdr:row>
      <xdr:rowOff>36103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39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27230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4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144861</xdr:rowOff>
    </xdr:from>
    <xdr:to>
      <xdr:col>24</xdr:col>
      <xdr:colOff>114300</xdr:colOff>
      <xdr:row>92</xdr:row>
      <xdr:rowOff>75011</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574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167738</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59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129598</xdr:rowOff>
    </xdr:from>
    <xdr:to>
      <xdr:col>20</xdr:col>
      <xdr:colOff>38100</xdr:colOff>
      <xdr:row>93</xdr:row>
      <xdr:rowOff>59748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590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76275</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678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96527</xdr:rowOff>
    </xdr:from>
    <xdr:to>
      <xdr:col>15</xdr:col>
      <xdr:colOff>101600</xdr:colOff>
      <xdr:row>93</xdr:row>
      <xdr:rowOff>26677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586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43204</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08795" y="1564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159522</xdr:rowOff>
    </xdr:from>
    <xdr:to>
      <xdr:col>10</xdr:col>
      <xdr:colOff>165100</xdr:colOff>
      <xdr:row>94</xdr:row>
      <xdr:rowOff>89672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10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106199</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19795" y="15879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52789</xdr:rowOff>
    </xdr:from>
    <xdr:to>
      <xdr:col>6</xdr:col>
      <xdr:colOff>38100</xdr:colOff>
      <xdr:row>94</xdr:row>
      <xdr:rowOff>154389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16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170916</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30795" y="15944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168138</xdr:rowOff>
    </xdr:from>
    <xdr:to>
      <xdr:col>55</xdr:col>
      <xdr:colOff>0</xdr:colOff>
      <xdr:row>36</xdr:row>
      <xdr:rowOff>81497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168888"/>
          <a:ext cx="838200" cy="8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8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80592</xdr:rowOff>
    </xdr:from>
    <xdr:to>
      <xdr:col>50</xdr:col>
      <xdr:colOff>114300</xdr:colOff>
      <xdr:row>36</xdr:row>
      <xdr:rowOff>81497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252792"/>
          <a:ext cx="889000" cy="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132884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9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104499</xdr:rowOff>
    </xdr:from>
    <xdr:to>
      <xdr:col>45</xdr:col>
      <xdr:colOff>177800</xdr:colOff>
      <xdr:row>36</xdr:row>
      <xdr:rowOff>80592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105249"/>
          <a:ext cx="889000" cy="14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147986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104499</xdr:rowOff>
    </xdr:from>
    <xdr:to>
      <xdr:col>41</xdr:col>
      <xdr:colOff>50800</xdr:colOff>
      <xdr:row>37</xdr:row>
      <xdr:rowOff>59701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105249"/>
          <a:ext cx="889000" cy="29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155331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50920</xdr:rowOff>
    </xdr:from>
    <xdr:to>
      <xdr:col>36</xdr:col>
      <xdr:colOff>165100</xdr:colOff>
      <xdr:row>37</xdr:row>
      <xdr:rowOff>152520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143647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8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117338</xdr:rowOff>
    </xdr:from>
    <xdr:to>
      <xdr:col>55</xdr:col>
      <xdr:colOff>50800</xdr:colOff>
      <xdr:row>36</xdr:row>
      <xdr:rowOff>47488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1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140215</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96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30697</xdr:rowOff>
    </xdr:from>
    <xdr:to>
      <xdr:col>50</xdr:col>
      <xdr:colOff>165100</xdr:colOff>
      <xdr:row>36</xdr:row>
      <xdr:rowOff>132297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0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123424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29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29792</xdr:rowOff>
    </xdr:from>
    <xdr:to>
      <xdr:col>46</xdr:col>
      <xdr:colOff>38100</xdr:colOff>
      <xdr:row>36</xdr:row>
      <xdr:rowOff>131392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20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147919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97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53699</xdr:rowOff>
    </xdr:from>
    <xdr:to>
      <xdr:col>41</xdr:col>
      <xdr:colOff>101600</xdr:colOff>
      <xdr:row>35</xdr:row>
      <xdr:rowOff>155299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05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146426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147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8901</xdr:rowOff>
    </xdr:from>
    <xdr:to>
      <xdr:col>36</xdr:col>
      <xdr:colOff>165100</xdr:colOff>
      <xdr:row>37</xdr:row>
      <xdr:rowOff>110501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5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127028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12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15841</xdr:rowOff>
    </xdr:from>
    <xdr:to>
      <xdr:col>55</xdr:col>
      <xdr:colOff>0</xdr:colOff>
      <xdr:row>58</xdr:row>
      <xdr:rowOff>78249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959941"/>
          <a:ext cx="838200" cy="6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15841</xdr:rowOff>
    </xdr:from>
    <xdr:to>
      <xdr:col>50</xdr:col>
      <xdr:colOff>114300</xdr:colOff>
      <xdr:row>58</xdr:row>
      <xdr:rowOff>52645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959941"/>
          <a:ext cx="889000" cy="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68148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6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92848</xdr:rowOff>
    </xdr:from>
    <xdr:to>
      <xdr:col>45</xdr:col>
      <xdr:colOff>177800</xdr:colOff>
      <xdr:row>58</xdr:row>
      <xdr:rowOff>52645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865498"/>
          <a:ext cx="889000" cy="13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71797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6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92848</xdr:rowOff>
    </xdr:from>
    <xdr:to>
      <xdr:col>41</xdr:col>
      <xdr:colOff>50800</xdr:colOff>
      <xdr:row>58</xdr:row>
      <xdr:rowOff>17592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865498"/>
          <a:ext cx="889000" cy="9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28439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97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20111</xdr:rowOff>
    </xdr:from>
    <xdr:to>
      <xdr:col>36</xdr:col>
      <xdr:colOff>165100</xdr:colOff>
      <xdr:row>58</xdr:row>
      <xdr:rowOff>121711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112838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05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27449</xdr:rowOff>
    </xdr:from>
    <xdr:to>
      <xdr:col>55</xdr:col>
      <xdr:colOff>50800</xdr:colOff>
      <xdr:row>58</xdr:row>
      <xdr:rowOff>129049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7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5876</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4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136491</xdr:rowOff>
    </xdr:from>
    <xdr:to>
      <xdr:col>50</xdr:col>
      <xdr:colOff>165100</xdr:colOff>
      <xdr:row>58</xdr:row>
      <xdr:rowOff>66641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0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57768</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1845</xdr:rowOff>
    </xdr:from>
    <xdr:to>
      <xdr:col>46</xdr:col>
      <xdr:colOff>38100</xdr:colOff>
      <xdr:row>58</xdr:row>
      <xdr:rowOff>103445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4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94572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038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42048</xdr:rowOff>
    </xdr:from>
    <xdr:to>
      <xdr:col>41</xdr:col>
      <xdr:colOff>101600</xdr:colOff>
      <xdr:row>57</xdr:row>
      <xdr:rowOff>143648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1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160175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589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138242</xdr:rowOff>
    </xdr:from>
    <xdr:to>
      <xdr:col>36</xdr:col>
      <xdr:colOff>165100</xdr:colOff>
      <xdr:row>58</xdr:row>
      <xdr:rowOff>68392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1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84919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686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79160</xdr:rowOff>
    </xdr:from>
    <xdr:to>
      <xdr:col>55</xdr:col>
      <xdr:colOff>0</xdr:colOff>
      <xdr:row>79</xdr:row>
      <xdr:rowOff>79223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623710"/>
          <a:ext cx="8382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79160</xdr:rowOff>
    </xdr:from>
    <xdr:to>
      <xdr:col>50</xdr:col>
      <xdr:colOff>114300</xdr:colOff>
      <xdr:row>79</xdr:row>
      <xdr:rowOff>92921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623710"/>
          <a:ext cx="889000" cy="1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58708</xdr:rowOff>
    </xdr:from>
    <xdr:to>
      <xdr:col>45</xdr:col>
      <xdr:colOff>177800</xdr:colOff>
      <xdr:row>79</xdr:row>
      <xdr:rowOff>92921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603258"/>
          <a:ext cx="889000" cy="3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58708</xdr:rowOff>
    </xdr:from>
    <xdr:to>
      <xdr:col>41</xdr:col>
      <xdr:colOff>50800</xdr:colOff>
      <xdr:row>79</xdr:row>
      <xdr:rowOff>89229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603258"/>
          <a:ext cx="889000" cy="3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79567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693</xdr:rowOff>
    </xdr:from>
    <xdr:to>
      <xdr:col>36</xdr:col>
      <xdr:colOff>165100</xdr:colOff>
      <xdr:row>79</xdr:row>
      <xdr:rowOff>102293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4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118820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32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28423</xdr:rowOff>
    </xdr:from>
    <xdr:to>
      <xdr:col>55</xdr:col>
      <xdr:colOff>50800</xdr:colOff>
      <xdr:row>79</xdr:row>
      <xdr:rowOff>130023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7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121632</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9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28360</xdr:rowOff>
    </xdr:from>
    <xdr:to>
      <xdr:col>50</xdr:col>
      <xdr:colOff>165100</xdr:colOff>
      <xdr:row>79</xdr:row>
      <xdr:rowOff>129960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121087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66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42121</xdr:rowOff>
    </xdr:from>
    <xdr:to>
      <xdr:col>46</xdr:col>
      <xdr:colOff>38100</xdr:colOff>
      <xdr:row>79</xdr:row>
      <xdr:rowOff>143721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8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134848</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67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7908</xdr:rowOff>
    </xdr:from>
    <xdr:to>
      <xdr:col>41</xdr:col>
      <xdr:colOff>101600</xdr:colOff>
      <xdr:row>79</xdr:row>
      <xdr:rowOff>109508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5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100635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64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38429</xdr:rowOff>
    </xdr:from>
    <xdr:to>
      <xdr:col>36</xdr:col>
      <xdr:colOff>165100</xdr:colOff>
      <xdr:row>79</xdr:row>
      <xdr:rowOff>140029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8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131156</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67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36489</xdr:rowOff>
    </xdr:from>
    <xdr:to>
      <xdr:col>55</xdr:col>
      <xdr:colOff>0</xdr:colOff>
      <xdr:row>98</xdr:row>
      <xdr:rowOff>130935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838589"/>
          <a:ext cx="838200" cy="9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36489</xdr:rowOff>
    </xdr:from>
    <xdr:to>
      <xdr:col>50</xdr:col>
      <xdr:colOff>114300</xdr:colOff>
      <xdr:row>98</xdr:row>
      <xdr:rowOff>70603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838589"/>
          <a:ext cx="889000" cy="3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137391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93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86282</xdr:rowOff>
    </xdr:from>
    <xdr:to>
      <xdr:col>45</xdr:col>
      <xdr:colOff>177800</xdr:colOff>
      <xdr:row>98</xdr:row>
      <xdr:rowOff>70603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716932"/>
          <a:ext cx="889000" cy="15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149933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95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86282</xdr:rowOff>
    </xdr:from>
    <xdr:to>
      <xdr:col>41</xdr:col>
      <xdr:colOff>50800</xdr:colOff>
      <xdr:row>98</xdr:row>
      <xdr:rowOff>20064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716932"/>
          <a:ext cx="889000" cy="10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116414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91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96811</xdr:rowOff>
    </xdr:from>
    <xdr:to>
      <xdr:col>36</xdr:col>
      <xdr:colOff>165100</xdr:colOff>
      <xdr:row>99</xdr:row>
      <xdr:rowOff>26961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98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99</xdr:row>
      <xdr:rowOff>18088</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991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80135</xdr:rowOff>
    </xdr:from>
    <xdr:to>
      <xdr:col>55</xdr:col>
      <xdr:colOff>50800</xdr:colOff>
      <xdr:row>99</xdr:row>
      <xdr:rowOff>10285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8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58562</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60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157139</xdr:rowOff>
    </xdr:from>
    <xdr:to>
      <xdr:col>50</xdr:col>
      <xdr:colOff>165100</xdr:colOff>
      <xdr:row>98</xdr:row>
      <xdr:rowOff>87289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8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103816</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563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19803</xdr:rowOff>
    </xdr:from>
    <xdr:to>
      <xdr:col>46</xdr:col>
      <xdr:colOff>38100</xdr:colOff>
      <xdr:row>98</xdr:row>
      <xdr:rowOff>121403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2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137930</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59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35482</xdr:rowOff>
    </xdr:from>
    <xdr:to>
      <xdr:col>41</xdr:col>
      <xdr:colOff>101600</xdr:colOff>
      <xdr:row>97</xdr:row>
      <xdr:rowOff>137082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66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153609</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441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140714</xdr:rowOff>
    </xdr:from>
    <xdr:to>
      <xdr:col>36</xdr:col>
      <xdr:colOff>165100</xdr:colOff>
      <xdr:row>98</xdr:row>
      <xdr:rowOff>70864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77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87391</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54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80378</xdr:rowOff>
    </xdr:from>
    <xdr:to>
      <xdr:col>85</xdr:col>
      <xdr:colOff>127000</xdr:colOff>
      <xdr:row>38</xdr:row>
      <xdr:rowOff>25440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252578"/>
          <a:ext cx="838200" cy="28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110975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626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25440</xdr:rowOff>
    </xdr:from>
    <xdr:to>
      <xdr:col>81</xdr:col>
      <xdr:colOff>50800</xdr:colOff>
      <xdr:row>38</xdr:row>
      <xdr:rowOff>110580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540540"/>
          <a:ext cx="889000" cy="8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53015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73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110580</xdr:rowOff>
    </xdr:from>
    <xdr:to>
      <xdr:col>76</xdr:col>
      <xdr:colOff>114300</xdr:colOff>
      <xdr:row>38</xdr:row>
      <xdr:rowOff>115127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625680"/>
          <a:ext cx="889000" cy="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54380</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74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115127</xdr:rowOff>
    </xdr:from>
    <xdr:to>
      <xdr:col>71</xdr:col>
      <xdr:colOff>177800</xdr:colOff>
      <xdr:row>38</xdr:row>
      <xdr:rowOff>123650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630227"/>
          <a:ext cx="889000" cy="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56424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74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144156</xdr:rowOff>
    </xdr:from>
    <xdr:to>
      <xdr:col>67</xdr:col>
      <xdr:colOff>101600</xdr:colOff>
      <xdr:row>39</xdr:row>
      <xdr:rowOff>74306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65433</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75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29578</xdr:rowOff>
    </xdr:from>
    <xdr:to>
      <xdr:col>85</xdr:col>
      <xdr:colOff>177800</xdr:colOff>
      <xdr:row>36</xdr:row>
      <xdr:rowOff>131178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20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52455</xdr:rowOff>
    </xdr:from>
    <xdr:ext cx="599010"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053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146091</xdr:rowOff>
    </xdr:from>
    <xdr:to>
      <xdr:col>81</xdr:col>
      <xdr:colOff>101600</xdr:colOff>
      <xdr:row>38</xdr:row>
      <xdr:rowOff>76240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4897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36</xdr:row>
      <xdr:rowOff>92768</xdr:rowOff>
    </xdr:from>
    <xdr:ext cx="59901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181795" y="6264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59780</xdr:rowOff>
    </xdr:from>
    <xdr:to>
      <xdr:col>76</xdr:col>
      <xdr:colOff>165100</xdr:colOff>
      <xdr:row>38</xdr:row>
      <xdr:rowOff>161380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57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6457</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25111" y="635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64327</xdr:rowOff>
    </xdr:from>
    <xdr:to>
      <xdr:col>72</xdr:col>
      <xdr:colOff>38100</xdr:colOff>
      <xdr:row>38</xdr:row>
      <xdr:rowOff>165927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7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11004</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36111" y="635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72850</xdr:rowOff>
    </xdr:from>
    <xdr:to>
      <xdr:col>67</xdr:col>
      <xdr:colOff>101600</xdr:colOff>
      <xdr:row>39</xdr:row>
      <xdr:rowOff>3000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8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19527</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636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162814</xdr:rowOff>
    </xdr:from>
    <xdr:to>
      <xdr:col>67</xdr:col>
      <xdr:colOff>101600</xdr:colOff>
      <xdr:row>59</xdr:row>
      <xdr:rowOff>92964</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109491</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882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134389</xdr:rowOff>
    </xdr:from>
    <xdr:to>
      <xdr:col>85</xdr:col>
      <xdr:colOff>127000</xdr:colOff>
      <xdr:row>76</xdr:row>
      <xdr:rowOff>158102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164589"/>
          <a:ext cx="838200" cy="2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157456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8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134389</xdr:rowOff>
    </xdr:from>
    <xdr:to>
      <xdr:col>81</xdr:col>
      <xdr:colOff>50800</xdr:colOff>
      <xdr:row>76</xdr:row>
      <xdr:rowOff>151454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164589"/>
          <a:ext cx="889000" cy="1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103365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0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151454</xdr:rowOff>
    </xdr:from>
    <xdr:to>
      <xdr:col>76</xdr:col>
      <xdr:colOff>114300</xdr:colOff>
      <xdr:row>76</xdr:row>
      <xdr:rowOff>158437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181654"/>
          <a:ext cx="889000" cy="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129359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158437</xdr:rowOff>
    </xdr:from>
    <xdr:to>
      <xdr:col>71</xdr:col>
      <xdr:colOff>177800</xdr:colOff>
      <xdr:row>76</xdr:row>
      <xdr:rowOff>164626</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188637"/>
          <a:ext cx="889000" cy="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143234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124225</xdr:rowOff>
    </xdr:from>
    <xdr:to>
      <xdr:col>67</xdr:col>
      <xdr:colOff>101600</xdr:colOff>
      <xdr:row>78</xdr:row>
      <xdr:rowOff>54375</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3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45502</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41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107302</xdr:rowOff>
    </xdr:from>
    <xdr:to>
      <xdr:col>85</xdr:col>
      <xdr:colOff>177800</xdr:colOff>
      <xdr:row>77</xdr:row>
      <xdr:rowOff>37452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13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130179</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98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83589</xdr:rowOff>
    </xdr:from>
    <xdr:to>
      <xdr:col>81</xdr:col>
      <xdr:colOff>101600</xdr:colOff>
      <xdr:row>77</xdr:row>
      <xdr:rowOff>13739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1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30266</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2889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100654</xdr:rowOff>
    </xdr:from>
    <xdr:to>
      <xdr:col>76</xdr:col>
      <xdr:colOff>165100</xdr:colOff>
      <xdr:row>77</xdr:row>
      <xdr:rowOff>30804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13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47331</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290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107637</xdr:rowOff>
    </xdr:from>
    <xdr:to>
      <xdr:col>72</xdr:col>
      <xdr:colOff>38100</xdr:colOff>
      <xdr:row>77</xdr:row>
      <xdr:rowOff>37787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13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54315</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291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113826</xdr:rowOff>
    </xdr:from>
    <xdr:to>
      <xdr:col>67</xdr:col>
      <xdr:colOff>101600</xdr:colOff>
      <xdr:row>77</xdr:row>
      <xdr:rowOff>43976</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14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60502</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291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14328</xdr:rowOff>
    </xdr:from>
    <xdr:to>
      <xdr:col>85</xdr:col>
      <xdr:colOff>127000</xdr:colOff>
      <xdr:row>98</xdr:row>
      <xdr:rowOff>116856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816428"/>
          <a:ext cx="838200" cy="10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803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3263</xdr:rowOff>
    </xdr:from>
    <xdr:to>
      <xdr:col>81</xdr:col>
      <xdr:colOff>50800</xdr:colOff>
      <xdr:row>98</xdr:row>
      <xdr:rowOff>116856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805363"/>
          <a:ext cx="889000" cy="11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5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3263</xdr:rowOff>
    </xdr:from>
    <xdr:to>
      <xdr:col>76</xdr:col>
      <xdr:colOff>114300</xdr:colOff>
      <xdr:row>98</xdr:row>
      <xdr:rowOff>131314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05363"/>
          <a:ext cx="889000" cy="12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88876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89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131314</xdr:rowOff>
    </xdr:from>
    <xdr:to>
      <xdr:col>71</xdr:col>
      <xdr:colOff>177800</xdr:colOff>
      <xdr:row>99</xdr:row>
      <xdr:rowOff>9958</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933414"/>
          <a:ext cx="889000" cy="5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98538</xdr:rowOff>
    </xdr:from>
    <xdr:to>
      <xdr:col>67</xdr:col>
      <xdr:colOff>101600</xdr:colOff>
      <xdr:row>99</xdr:row>
      <xdr:rowOff>28688</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45215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6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134978</xdr:rowOff>
    </xdr:from>
    <xdr:to>
      <xdr:col>85</xdr:col>
      <xdr:colOff>177800</xdr:colOff>
      <xdr:row>98</xdr:row>
      <xdr:rowOff>65128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76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157855</xdr:rowOff>
    </xdr:from>
    <xdr:ext cx="599010"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617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66056</xdr:rowOff>
    </xdr:from>
    <xdr:to>
      <xdr:col>81</xdr:col>
      <xdr:colOff>101600</xdr:colOff>
      <xdr:row>98</xdr:row>
      <xdr:rowOff>167656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86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158783</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96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123913</xdr:rowOff>
    </xdr:from>
    <xdr:to>
      <xdr:col>76</xdr:col>
      <xdr:colOff>165100</xdr:colOff>
      <xdr:row>98</xdr:row>
      <xdr:rowOff>54063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75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70590</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292795" y="16529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80514</xdr:rowOff>
    </xdr:from>
    <xdr:to>
      <xdr:col>72</xdr:col>
      <xdr:colOff>38100</xdr:colOff>
      <xdr:row>99</xdr:row>
      <xdr:rowOff>10664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8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1791</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97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130608</xdr:rowOff>
    </xdr:from>
    <xdr:to>
      <xdr:col>67</xdr:col>
      <xdr:colOff>101600</xdr:colOff>
      <xdr:row>99</xdr:row>
      <xdr:rowOff>60758</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3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51885</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702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167856</xdr:rowOff>
    </xdr:from>
    <xdr:to>
      <xdr:col>116</xdr:col>
      <xdr:colOff>63500</xdr:colOff>
      <xdr:row>38</xdr:row>
      <xdr:rowOff>106420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511506"/>
          <a:ext cx="838200" cy="11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75042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590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167856</xdr:rowOff>
    </xdr:from>
    <xdr:to>
      <xdr:col>111</xdr:col>
      <xdr:colOff>177800</xdr:colOff>
      <xdr:row>38</xdr:row>
      <xdr:rowOff>143415</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511506"/>
          <a:ext cx="889000" cy="14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33876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72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143415</xdr:rowOff>
    </xdr:from>
    <xdr:to>
      <xdr:col>107</xdr:col>
      <xdr:colOff>50800</xdr:colOff>
      <xdr:row>38</xdr:row>
      <xdr:rowOff>145244</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665851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38752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72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145244</xdr:rowOff>
    </xdr:from>
    <xdr:to>
      <xdr:col>102</xdr:col>
      <xdr:colOff>114300</xdr:colOff>
      <xdr:row>38</xdr:row>
      <xdr:rowOff>147148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6660344"/>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38961</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72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97472</xdr:rowOff>
    </xdr:from>
    <xdr:to>
      <xdr:col>98</xdr:col>
      <xdr:colOff>38100</xdr:colOff>
      <xdr:row>39</xdr:row>
      <xdr:rowOff>27622</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18749</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70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55620</xdr:rowOff>
    </xdr:from>
    <xdr:to>
      <xdr:col>116</xdr:col>
      <xdr:colOff>114300</xdr:colOff>
      <xdr:row>38</xdr:row>
      <xdr:rowOff>157220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14996</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358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117056</xdr:rowOff>
    </xdr:from>
    <xdr:to>
      <xdr:col>112</xdr:col>
      <xdr:colOff>38100</xdr:colOff>
      <xdr:row>38</xdr:row>
      <xdr:rowOff>47206</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46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36</xdr:row>
      <xdr:rowOff>63733</xdr:rowOff>
    </xdr:from>
    <xdr:ext cx="534377"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56111" y="623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92615</xdr:rowOff>
    </xdr:from>
    <xdr:to>
      <xdr:col>107</xdr:col>
      <xdr:colOff>101600</xdr:colOff>
      <xdr:row>39</xdr:row>
      <xdr:rowOff>22765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0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39292</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99428" y="638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94444</xdr:rowOff>
    </xdr:from>
    <xdr:to>
      <xdr:col>102</xdr:col>
      <xdr:colOff>165100</xdr:colOff>
      <xdr:row>39</xdr:row>
      <xdr:rowOff>24594</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0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41120</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10428" y="63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96348</xdr:rowOff>
    </xdr:from>
    <xdr:to>
      <xdr:col>98</xdr:col>
      <xdr:colOff>38100</xdr:colOff>
      <xdr:row>39</xdr:row>
      <xdr:rowOff>26498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1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43025</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21428" y="6386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97748</xdr:rowOff>
    </xdr:from>
    <xdr:to>
      <xdr:col>116</xdr:col>
      <xdr:colOff>63500</xdr:colOff>
      <xdr:row>58</xdr:row>
      <xdr:rowOff>124064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41848"/>
          <a:ext cx="838200" cy="2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97748</xdr:rowOff>
    </xdr:from>
    <xdr:to>
      <xdr:col>111</xdr:col>
      <xdr:colOff>177800</xdr:colOff>
      <xdr:row>58</xdr:row>
      <xdr:rowOff>100701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41848"/>
          <a:ext cx="889000" cy="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100701</xdr:rowOff>
    </xdr:from>
    <xdr:to>
      <xdr:col>107</xdr:col>
      <xdr:colOff>50800</xdr:colOff>
      <xdr:row>58</xdr:row>
      <xdr:rowOff>107568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044801"/>
          <a:ext cx="889000" cy="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139014</xdr:rowOff>
    </xdr:from>
    <xdr:to>
      <xdr:col>102</xdr:col>
      <xdr:colOff>114300</xdr:colOff>
      <xdr:row>58</xdr:row>
      <xdr:rowOff>107568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9911664"/>
          <a:ext cx="889000" cy="1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44716</xdr:rowOff>
    </xdr:from>
    <xdr:to>
      <xdr:col>98</xdr:col>
      <xdr:colOff>38100</xdr:colOff>
      <xdr:row>58</xdr:row>
      <xdr:rowOff>146316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137443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73264</xdr:rowOff>
    </xdr:from>
    <xdr:to>
      <xdr:col>116</xdr:col>
      <xdr:colOff>114300</xdr:colOff>
      <xdr:row>59</xdr:row>
      <xdr:rowOff>3414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1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168551</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46948</xdr:rowOff>
    </xdr:from>
    <xdr:to>
      <xdr:col>112</xdr:col>
      <xdr:colOff>38100</xdr:colOff>
      <xdr:row>58</xdr:row>
      <xdr:rowOff>148548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9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139675</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08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49901</xdr:rowOff>
    </xdr:from>
    <xdr:to>
      <xdr:col>107</xdr:col>
      <xdr:colOff>101600</xdr:colOff>
      <xdr:row>58</xdr:row>
      <xdr:rowOff>151501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99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142628</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086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56768</xdr:rowOff>
    </xdr:from>
    <xdr:to>
      <xdr:col>102</xdr:col>
      <xdr:colOff>165100</xdr:colOff>
      <xdr:row>58</xdr:row>
      <xdr:rowOff>158368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0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149495</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093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88214</xdr:rowOff>
    </xdr:from>
    <xdr:to>
      <xdr:col>98</xdr:col>
      <xdr:colOff>38100</xdr:colOff>
      <xdr:row>58</xdr:row>
      <xdr:rowOff>18364</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8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34891</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63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145121</xdr:rowOff>
    </xdr:from>
    <xdr:to>
      <xdr:col>116</xdr:col>
      <xdr:colOff>63500</xdr:colOff>
      <xdr:row>76</xdr:row>
      <xdr:rowOff>76648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003871"/>
          <a:ext cx="838200" cy="10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57718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87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145121</xdr:rowOff>
    </xdr:from>
    <xdr:to>
      <xdr:col>111</xdr:col>
      <xdr:colOff>177800</xdr:colOff>
      <xdr:row>76</xdr:row>
      <xdr:rowOff>109993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003871"/>
          <a:ext cx="889000" cy="13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153371</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318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98422</xdr:rowOff>
    </xdr:from>
    <xdr:to>
      <xdr:col>107</xdr:col>
      <xdr:colOff>50800</xdr:colOff>
      <xdr:row>76</xdr:row>
      <xdr:rowOff>109993</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128622"/>
          <a:ext cx="889000" cy="1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2981</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98422</xdr:rowOff>
    </xdr:from>
    <xdr:to>
      <xdr:col>102</xdr:col>
      <xdr:colOff>114300</xdr:colOff>
      <xdr:row>76</xdr:row>
      <xdr:rowOff>139593</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128622"/>
          <a:ext cx="889000" cy="4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1021</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30657</xdr:rowOff>
    </xdr:from>
    <xdr:to>
      <xdr:col>98</xdr:col>
      <xdr:colOff>38100</xdr:colOff>
      <xdr:row>77</xdr:row>
      <xdr:rowOff>132257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23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123384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3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25848</xdr:rowOff>
    </xdr:from>
    <xdr:to>
      <xdr:col>116</xdr:col>
      <xdr:colOff>114300</xdr:colOff>
      <xdr:row>76</xdr:row>
      <xdr:rowOff>127448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0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48725</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907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94321</xdr:rowOff>
    </xdr:from>
    <xdr:to>
      <xdr:col>112</xdr:col>
      <xdr:colOff>38100</xdr:colOff>
      <xdr:row>76</xdr:row>
      <xdr:rowOff>24471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95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40998</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2728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59193</xdr:rowOff>
    </xdr:from>
    <xdr:to>
      <xdr:col>107</xdr:col>
      <xdr:colOff>101600</xdr:colOff>
      <xdr:row>76</xdr:row>
      <xdr:rowOff>160793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08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5870</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864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47622</xdr:rowOff>
    </xdr:from>
    <xdr:to>
      <xdr:col>102</xdr:col>
      <xdr:colOff>165100</xdr:colOff>
      <xdr:row>76</xdr:row>
      <xdr:rowOff>149222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07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165750</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853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88793</xdr:rowOff>
    </xdr:from>
    <xdr:to>
      <xdr:col>98</xdr:col>
      <xdr:colOff>38100</xdr:colOff>
      <xdr:row>77</xdr:row>
      <xdr:rowOff>18943</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1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35470</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2894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扶助費の増加は、臨時特別給付金の皆増、保育所運営委託料及び養護老人ホーム入所措置費等の増が主な要因である。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補助費等の増加は、新規事業の畜産・酪農収益力強化整備特別対策補助金の皆増、町単社会保険等整備事業補助金等の増が主な要因である。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災害復旧費の増加は、繰越明許費で実施した現年発生林道施設災害復旧工事費と現年発生公共土木施設災害復旧工事費の増が主な要因である。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積立金の増加は、財政調整基金積立金、減債基金積立金及び公共施設等整備基金積立金の増が要因である。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宮崎県美郷町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4,677
4,658
448.84
10,356,779
9,718,854
437,254
4,939,810
6,381,331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136766</xdr:rowOff>
    </xdr:from>
    <xdr:to>
      <xdr:col>24</xdr:col>
      <xdr:colOff>63500</xdr:colOff>
      <xdr:row>37</xdr:row>
      <xdr:rowOff>137071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80416"/>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3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136766</xdr:rowOff>
    </xdr:from>
    <xdr:to>
      <xdr:col>19</xdr:col>
      <xdr:colOff>177800</xdr:colOff>
      <xdr:row>37</xdr:row>
      <xdr:rowOff>156064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80416"/>
          <a:ext cx="889000" cy="1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140024</xdr:rowOff>
    </xdr:from>
    <xdr:to>
      <xdr:col>15</xdr:col>
      <xdr:colOff>50800</xdr:colOff>
      <xdr:row>37</xdr:row>
      <xdr:rowOff>156064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83674"/>
          <a:ext cx="889000" cy="1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125417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133985</xdr:rowOff>
    </xdr:from>
    <xdr:to>
      <xdr:col>10</xdr:col>
      <xdr:colOff>114300</xdr:colOff>
      <xdr:row>37</xdr:row>
      <xdr:rowOff>140024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77635"/>
          <a:ext cx="889000" cy="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127588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135191</xdr:rowOff>
    </xdr:from>
    <xdr:to>
      <xdr:col>6</xdr:col>
      <xdr:colOff>38100</xdr:colOff>
      <xdr:row>38</xdr:row>
      <xdr:rowOff>65342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56469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86271</xdr:rowOff>
    </xdr:from>
    <xdr:to>
      <xdr:col>24</xdr:col>
      <xdr:colOff>114300</xdr:colOff>
      <xdr:row>38</xdr:row>
      <xdr:rowOff>16421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2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1198</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4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85966</xdr:rowOff>
    </xdr:from>
    <xdr:to>
      <xdr:col>20</xdr:col>
      <xdr:colOff>38100</xdr:colOff>
      <xdr:row>38</xdr:row>
      <xdr:rowOff>16117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296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7243</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2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105264</xdr:rowOff>
    </xdr:from>
    <xdr:to>
      <xdr:col>15</xdr:col>
      <xdr:colOff>101600</xdr:colOff>
      <xdr:row>38</xdr:row>
      <xdr:rowOff>35414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4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26541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4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89224</xdr:rowOff>
    </xdr:from>
    <xdr:to>
      <xdr:col>10</xdr:col>
      <xdr:colOff>165100</xdr:colOff>
      <xdr:row>38</xdr:row>
      <xdr:rowOff>19374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3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10501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2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83185</xdr:rowOff>
    </xdr:from>
    <xdr:to>
      <xdr:col>6</xdr:col>
      <xdr:colOff>38100</xdr:colOff>
      <xdr:row>38</xdr:row>
      <xdr:rowOff>13335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29862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20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99947</xdr:rowOff>
    </xdr:from>
    <xdr:to>
      <xdr:col>24</xdr:col>
      <xdr:colOff>63500</xdr:colOff>
      <xdr:row>56</xdr:row>
      <xdr:rowOff>162208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3797300" y="9701147"/>
          <a:ext cx="838200" cy="6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691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115722</xdr:rowOff>
    </xdr:from>
    <xdr:to>
      <xdr:col>19</xdr:col>
      <xdr:colOff>177800</xdr:colOff>
      <xdr:row>56</xdr:row>
      <xdr:rowOff>162208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2908300" y="9716922"/>
          <a:ext cx="889000" cy="4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46875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47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115381</xdr:rowOff>
    </xdr:from>
    <xdr:to>
      <xdr:col>15</xdr:col>
      <xdr:colOff>50800</xdr:colOff>
      <xdr:row>56</xdr:row>
      <xdr:rowOff>115722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716581"/>
          <a:ext cx="889000" cy="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27557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80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115381</xdr:rowOff>
    </xdr:from>
    <xdr:to>
      <xdr:col>10</xdr:col>
      <xdr:colOff>114300</xdr:colOff>
      <xdr:row>57</xdr:row>
      <xdr:rowOff>30253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716581"/>
          <a:ext cx="889000" cy="8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169687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77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35234</xdr:rowOff>
    </xdr:from>
    <xdr:to>
      <xdr:col>6</xdr:col>
      <xdr:colOff>38100</xdr:colOff>
      <xdr:row>57</xdr:row>
      <xdr:rowOff>136834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80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127961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90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49147</xdr:rowOff>
    </xdr:from>
    <xdr:to>
      <xdr:col>24</xdr:col>
      <xdr:colOff>114300</xdr:colOff>
      <xdr:row>56</xdr:row>
      <xdr:rowOff>150747</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65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72024</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50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111408</xdr:rowOff>
    </xdr:from>
    <xdr:to>
      <xdr:col>20</xdr:col>
      <xdr:colOff>38100</xdr:colOff>
      <xdr:row>57</xdr:row>
      <xdr:rowOff>41558</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7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32685</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80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64922</xdr:rowOff>
    </xdr:from>
    <xdr:to>
      <xdr:col>15</xdr:col>
      <xdr:colOff>101600</xdr:colOff>
      <xdr:row>56</xdr:row>
      <xdr:rowOff>166522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66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11599</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441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64581</xdr:rowOff>
    </xdr:from>
    <xdr:to>
      <xdr:col>10</xdr:col>
      <xdr:colOff>165100</xdr:colOff>
      <xdr:row>56</xdr:row>
      <xdr:rowOff>166181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66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11258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44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150903</xdr:rowOff>
    </xdr:from>
    <xdr:to>
      <xdr:col>6</xdr:col>
      <xdr:colOff>38100</xdr:colOff>
      <xdr:row>57</xdr:row>
      <xdr:rowOff>81053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75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97580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52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135503</xdr:rowOff>
    </xdr:from>
    <xdr:to>
      <xdr:col>24</xdr:col>
      <xdr:colOff>63500</xdr:colOff>
      <xdr:row>76</xdr:row>
      <xdr:rowOff>16252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2994253"/>
          <a:ext cx="838200" cy="5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137876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996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16252</xdr:rowOff>
    </xdr:from>
    <xdr:to>
      <xdr:col>19</xdr:col>
      <xdr:colOff>177800</xdr:colOff>
      <xdr:row>76</xdr:row>
      <xdr:rowOff>33662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3046452"/>
          <a:ext cx="889000" cy="1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31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33662</xdr:rowOff>
    </xdr:from>
    <xdr:to>
      <xdr:col>15</xdr:col>
      <xdr:colOff>50800</xdr:colOff>
      <xdr:row>76</xdr:row>
      <xdr:rowOff>84941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063862"/>
          <a:ext cx="889000" cy="5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110655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3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84941</xdr:rowOff>
    </xdr:from>
    <xdr:to>
      <xdr:col>10</xdr:col>
      <xdr:colOff>114300</xdr:colOff>
      <xdr:row>76</xdr:row>
      <xdr:rowOff>112344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115141"/>
          <a:ext cx="889000" cy="2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152154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18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140591</xdr:rowOff>
    </xdr:from>
    <xdr:to>
      <xdr:col>6</xdr:col>
      <xdr:colOff>38100</xdr:colOff>
      <xdr:row>77</xdr:row>
      <xdr:rowOff>70741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7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61868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263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84703</xdr:rowOff>
    </xdr:from>
    <xdr:to>
      <xdr:col>24</xdr:col>
      <xdr:colOff>114300</xdr:colOff>
      <xdr:row>76</xdr:row>
      <xdr:rowOff>14853</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94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107580</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794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136902</xdr:rowOff>
    </xdr:from>
    <xdr:to>
      <xdr:col>20</xdr:col>
      <xdr:colOff>38100</xdr:colOff>
      <xdr:row>76</xdr:row>
      <xdr:rowOff>67053</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9956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83579</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77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154312</xdr:rowOff>
    </xdr:from>
    <xdr:to>
      <xdr:col>15</xdr:col>
      <xdr:colOff>101600</xdr:colOff>
      <xdr:row>76</xdr:row>
      <xdr:rowOff>84462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01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100989</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788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34141</xdr:rowOff>
    </xdr:from>
    <xdr:to>
      <xdr:col>10</xdr:col>
      <xdr:colOff>165100</xdr:colOff>
      <xdr:row>76</xdr:row>
      <xdr:rowOff>135741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06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152268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83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61544</xdr:rowOff>
    </xdr:from>
    <xdr:to>
      <xdr:col>6</xdr:col>
      <xdr:colOff>38100</xdr:colOff>
      <xdr:row>76</xdr:row>
      <xdr:rowOff>163144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09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8221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86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66466</xdr:rowOff>
    </xdr:from>
    <xdr:to>
      <xdr:col>24</xdr:col>
      <xdr:colOff>63500</xdr:colOff>
      <xdr:row>97</xdr:row>
      <xdr:rowOff>67289</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697116"/>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32800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663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67289</xdr:rowOff>
    </xdr:from>
    <xdr:to>
      <xdr:col>19</xdr:col>
      <xdr:colOff>177800</xdr:colOff>
      <xdr:row>97</xdr:row>
      <xdr:rowOff>67656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697939"/>
          <a:ext cx="889000" cy="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80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67656</xdr:rowOff>
    </xdr:from>
    <xdr:to>
      <xdr:col>15</xdr:col>
      <xdr:colOff>50800</xdr:colOff>
      <xdr:row>97</xdr:row>
      <xdr:rowOff>105262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698306"/>
          <a:ext cx="889000" cy="3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7555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80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105262</xdr:rowOff>
    </xdr:from>
    <xdr:to>
      <xdr:col>10</xdr:col>
      <xdr:colOff>114300</xdr:colOff>
      <xdr:row>97</xdr:row>
      <xdr:rowOff>155992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735912"/>
          <a:ext cx="889000" cy="5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16163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81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169032</xdr:rowOff>
    </xdr:from>
    <xdr:to>
      <xdr:col>6</xdr:col>
      <xdr:colOff>38100</xdr:colOff>
      <xdr:row>98</xdr:row>
      <xdr:rowOff>99182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9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90309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89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15666</xdr:rowOff>
    </xdr:from>
    <xdr:to>
      <xdr:col>24</xdr:col>
      <xdr:colOff>114300</xdr:colOff>
      <xdr:row>97</xdr:row>
      <xdr:rowOff>117266</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64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38543</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49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16489</xdr:rowOff>
    </xdr:from>
    <xdr:to>
      <xdr:col>20</xdr:col>
      <xdr:colOff>38100</xdr:colOff>
      <xdr:row>97</xdr:row>
      <xdr:rowOff>118089</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6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134616</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42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16856</xdr:rowOff>
    </xdr:from>
    <xdr:to>
      <xdr:col>15</xdr:col>
      <xdr:colOff>101600</xdr:colOff>
      <xdr:row>97</xdr:row>
      <xdr:rowOff>118456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4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134983</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42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54462</xdr:rowOff>
    </xdr:from>
    <xdr:to>
      <xdr:col>10</xdr:col>
      <xdr:colOff>165100</xdr:colOff>
      <xdr:row>97</xdr:row>
      <xdr:rowOff>156062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8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1139</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460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105192</xdr:rowOff>
    </xdr:from>
    <xdr:to>
      <xdr:col>6</xdr:col>
      <xdr:colOff>38100</xdr:colOff>
      <xdr:row>98</xdr:row>
      <xdr:rowOff>35342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3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51869</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511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164338</xdr:rowOff>
    </xdr:from>
    <xdr:to>
      <xdr:col>36</xdr:col>
      <xdr:colOff>165100</xdr:colOff>
      <xdr:row>39</xdr:row>
      <xdr:rowOff>94488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111015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54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54787</xdr:rowOff>
    </xdr:from>
    <xdr:to>
      <xdr:col>55</xdr:col>
      <xdr:colOff>0</xdr:colOff>
      <xdr:row>57</xdr:row>
      <xdr:rowOff>79490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827437"/>
          <a:ext cx="838200" cy="2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20101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792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52112</xdr:rowOff>
    </xdr:from>
    <xdr:to>
      <xdr:col>50</xdr:col>
      <xdr:colOff>114300</xdr:colOff>
      <xdr:row>57</xdr:row>
      <xdr:rowOff>54787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824762"/>
          <a:ext cx="889000" cy="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130049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90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52112</xdr:rowOff>
    </xdr:from>
    <xdr:to>
      <xdr:col>45</xdr:col>
      <xdr:colOff>177800</xdr:colOff>
      <xdr:row>57</xdr:row>
      <xdr:rowOff>69912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824762"/>
          <a:ext cx="889000" cy="1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142111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9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69912</xdr:rowOff>
    </xdr:from>
    <xdr:to>
      <xdr:col>41</xdr:col>
      <xdr:colOff>50800</xdr:colOff>
      <xdr:row>57</xdr:row>
      <xdr:rowOff>74204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842562"/>
          <a:ext cx="889000" cy="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147343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91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85797</xdr:rowOff>
    </xdr:from>
    <xdr:to>
      <xdr:col>36</xdr:col>
      <xdr:colOff>165100</xdr:colOff>
      <xdr:row>58</xdr:row>
      <xdr:rowOff>15947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7074</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95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28690</xdr:rowOff>
    </xdr:from>
    <xdr:to>
      <xdr:col>55</xdr:col>
      <xdr:colOff>50800</xdr:colOff>
      <xdr:row>57</xdr:row>
      <xdr:rowOff>130290</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159517</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58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3987</xdr:rowOff>
    </xdr:from>
    <xdr:to>
      <xdr:col>50</xdr:col>
      <xdr:colOff>165100</xdr:colOff>
      <xdr:row>57</xdr:row>
      <xdr:rowOff>105587</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77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122114</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551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1312</xdr:rowOff>
    </xdr:from>
    <xdr:to>
      <xdr:col>46</xdr:col>
      <xdr:colOff>38100</xdr:colOff>
      <xdr:row>57</xdr:row>
      <xdr:rowOff>102912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77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119439</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549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19112</xdr:rowOff>
    </xdr:from>
    <xdr:to>
      <xdr:col>41</xdr:col>
      <xdr:colOff>101600</xdr:colOff>
      <xdr:row>57</xdr:row>
      <xdr:rowOff>120712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79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137239</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566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23404</xdr:rowOff>
    </xdr:from>
    <xdr:to>
      <xdr:col>36</xdr:col>
      <xdr:colOff>165100</xdr:colOff>
      <xdr:row>57</xdr:row>
      <xdr:rowOff>125004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79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141531</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57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138187</xdr:rowOff>
    </xdr:from>
    <xdr:to>
      <xdr:col>55</xdr:col>
      <xdr:colOff>0</xdr:colOff>
      <xdr:row>77</xdr:row>
      <xdr:rowOff>159600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339837"/>
          <a:ext cx="838200" cy="2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24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129935</xdr:rowOff>
    </xdr:from>
    <xdr:to>
      <xdr:col>50</xdr:col>
      <xdr:colOff>114300</xdr:colOff>
      <xdr:row>77</xdr:row>
      <xdr:rowOff>159600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331585"/>
          <a:ext cx="889000" cy="2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129935</xdr:rowOff>
    </xdr:from>
    <xdr:to>
      <xdr:col>45</xdr:col>
      <xdr:colOff>177800</xdr:colOff>
      <xdr:row>77</xdr:row>
      <xdr:rowOff>159772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331585"/>
          <a:ext cx="889000" cy="2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38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159772</xdr:rowOff>
    </xdr:from>
    <xdr:to>
      <xdr:col>41</xdr:col>
      <xdr:colOff>50800</xdr:colOff>
      <xdr:row>78</xdr:row>
      <xdr:rowOff>25907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361422"/>
          <a:ext cx="889000" cy="3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26695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05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58200</xdr:rowOff>
    </xdr:from>
    <xdr:to>
      <xdr:col>36</xdr:col>
      <xdr:colOff>165100</xdr:colOff>
      <xdr:row>78</xdr:row>
      <xdr:rowOff>159800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43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150927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52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87387</xdr:rowOff>
    </xdr:from>
    <xdr:to>
      <xdr:col>55</xdr:col>
      <xdr:colOff>50800</xdr:colOff>
      <xdr:row>78</xdr:row>
      <xdr:rowOff>17537</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28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65814</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26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108800</xdr:rowOff>
    </xdr:from>
    <xdr:to>
      <xdr:col>50</xdr:col>
      <xdr:colOff>165100</xdr:colOff>
      <xdr:row>78</xdr:row>
      <xdr:rowOff>38950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31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30077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40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79135</xdr:rowOff>
    </xdr:from>
    <xdr:to>
      <xdr:col>46</xdr:col>
      <xdr:colOff>38100</xdr:colOff>
      <xdr:row>78</xdr:row>
      <xdr:rowOff>9285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28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25812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05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108972</xdr:rowOff>
    </xdr:from>
    <xdr:to>
      <xdr:col>41</xdr:col>
      <xdr:colOff>101600</xdr:colOff>
      <xdr:row>78</xdr:row>
      <xdr:rowOff>39122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31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30249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40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146557</xdr:rowOff>
    </xdr:from>
    <xdr:to>
      <xdr:col>36</xdr:col>
      <xdr:colOff>165100</xdr:colOff>
      <xdr:row>78</xdr:row>
      <xdr:rowOff>76707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34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93234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12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157415</xdr:rowOff>
    </xdr:from>
    <xdr:to>
      <xdr:col>55</xdr:col>
      <xdr:colOff>0</xdr:colOff>
      <xdr:row>98</xdr:row>
      <xdr:rowOff>84031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788065"/>
          <a:ext cx="838200" cy="9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157415</xdr:rowOff>
    </xdr:from>
    <xdr:to>
      <xdr:col>50</xdr:col>
      <xdr:colOff>114300</xdr:colOff>
      <xdr:row>98</xdr:row>
      <xdr:rowOff>74214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88065"/>
          <a:ext cx="889000" cy="8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37110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83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74214</xdr:rowOff>
    </xdr:from>
    <xdr:to>
      <xdr:col>45</xdr:col>
      <xdr:colOff>177800</xdr:colOff>
      <xdr:row>98</xdr:row>
      <xdr:rowOff>75752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876314"/>
          <a:ext cx="889000" cy="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60644</xdr:rowOff>
    </xdr:from>
    <xdr:to>
      <xdr:col>41</xdr:col>
      <xdr:colOff>50800</xdr:colOff>
      <xdr:row>98</xdr:row>
      <xdr:rowOff>75752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862744"/>
          <a:ext cx="889000" cy="1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84765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54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59080</xdr:rowOff>
    </xdr:from>
    <xdr:to>
      <xdr:col>36</xdr:col>
      <xdr:colOff>165100</xdr:colOff>
      <xdr:row>98</xdr:row>
      <xdr:rowOff>160680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86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151807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95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33231</xdr:rowOff>
    </xdr:from>
    <xdr:to>
      <xdr:col>55</xdr:col>
      <xdr:colOff>50800</xdr:colOff>
      <xdr:row>98</xdr:row>
      <xdr:rowOff>134831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83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119608</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750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106615</xdr:rowOff>
    </xdr:from>
    <xdr:to>
      <xdr:col>50</xdr:col>
      <xdr:colOff>165100</xdr:colOff>
      <xdr:row>98</xdr:row>
      <xdr:rowOff>36765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3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53292</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51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23414</xdr:rowOff>
    </xdr:from>
    <xdr:to>
      <xdr:col>46</xdr:col>
      <xdr:colOff>38100</xdr:colOff>
      <xdr:row>98</xdr:row>
      <xdr:rowOff>125014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82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116141</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91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24952</xdr:rowOff>
    </xdr:from>
    <xdr:to>
      <xdr:col>41</xdr:col>
      <xdr:colOff>101600</xdr:colOff>
      <xdr:row>98</xdr:row>
      <xdr:rowOff>126552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82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117679</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919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9844</xdr:rowOff>
    </xdr:from>
    <xdr:to>
      <xdr:col>36</xdr:col>
      <xdr:colOff>165100</xdr:colOff>
      <xdr:row>98</xdr:row>
      <xdr:rowOff>111444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81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127971</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58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46737</xdr:rowOff>
    </xdr:from>
    <xdr:to>
      <xdr:col>85</xdr:col>
      <xdr:colOff>127000</xdr:colOff>
      <xdr:row>37</xdr:row>
      <xdr:rowOff>68016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390387"/>
          <a:ext cx="838200" cy="2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84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46737</xdr:rowOff>
    </xdr:from>
    <xdr:to>
      <xdr:col>81</xdr:col>
      <xdr:colOff>50800</xdr:colOff>
      <xdr:row>37</xdr:row>
      <xdr:rowOff>87703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390387"/>
          <a:ext cx="889000" cy="4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89190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43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80195</xdr:rowOff>
    </xdr:from>
    <xdr:to>
      <xdr:col>76</xdr:col>
      <xdr:colOff>114300</xdr:colOff>
      <xdr:row>37</xdr:row>
      <xdr:rowOff>87703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423845"/>
          <a:ext cx="889000" cy="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80195</xdr:rowOff>
    </xdr:from>
    <xdr:to>
      <xdr:col>71</xdr:col>
      <xdr:colOff>177800</xdr:colOff>
      <xdr:row>37</xdr:row>
      <xdr:rowOff>109447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423845"/>
          <a:ext cx="889000" cy="2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51446</xdr:rowOff>
    </xdr:from>
    <xdr:to>
      <xdr:col>67</xdr:col>
      <xdr:colOff>101600</xdr:colOff>
      <xdr:row>37</xdr:row>
      <xdr:rowOff>153046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169573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7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17216</xdr:rowOff>
    </xdr:from>
    <xdr:to>
      <xdr:col>85</xdr:col>
      <xdr:colOff>177800</xdr:colOff>
      <xdr:row>37</xdr:row>
      <xdr:rowOff>118816</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36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167093</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33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167387</xdr:rowOff>
    </xdr:from>
    <xdr:to>
      <xdr:col>81</xdr:col>
      <xdr:colOff>101600</xdr:colOff>
      <xdr:row>37</xdr:row>
      <xdr:rowOff>97537</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33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114064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11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36903</xdr:rowOff>
    </xdr:from>
    <xdr:to>
      <xdr:col>76</xdr:col>
      <xdr:colOff>165100</xdr:colOff>
      <xdr:row>37</xdr:row>
      <xdr:rowOff>138503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38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129629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47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29395</xdr:rowOff>
    </xdr:from>
    <xdr:to>
      <xdr:col>72</xdr:col>
      <xdr:colOff>38100</xdr:colOff>
      <xdr:row>37</xdr:row>
      <xdr:rowOff>130995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37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122122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46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58647</xdr:rowOff>
    </xdr:from>
    <xdr:to>
      <xdr:col>67</xdr:col>
      <xdr:colOff>101600</xdr:colOff>
      <xdr:row>37</xdr:row>
      <xdr:rowOff>160248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4022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151374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49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25779</xdr:rowOff>
    </xdr:from>
    <xdr:to>
      <xdr:col>85</xdr:col>
      <xdr:colOff>127000</xdr:colOff>
      <xdr:row>58</xdr:row>
      <xdr:rowOff>45227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969879"/>
          <a:ext cx="838200" cy="1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25779</xdr:rowOff>
    </xdr:from>
    <xdr:to>
      <xdr:col>81</xdr:col>
      <xdr:colOff>50800</xdr:colOff>
      <xdr:row>58</xdr:row>
      <xdr:rowOff>46612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969879"/>
          <a:ext cx="889000" cy="2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112224</xdr:rowOff>
    </xdr:from>
    <xdr:to>
      <xdr:col>76</xdr:col>
      <xdr:colOff>114300</xdr:colOff>
      <xdr:row>58</xdr:row>
      <xdr:rowOff>46612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713424"/>
          <a:ext cx="889000" cy="27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112224</xdr:rowOff>
    </xdr:from>
    <xdr:to>
      <xdr:col>71</xdr:col>
      <xdr:colOff>177800</xdr:colOff>
      <xdr:row>58</xdr:row>
      <xdr:rowOff>27555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713424"/>
          <a:ext cx="889000" cy="25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162385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147281</xdr:rowOff>
    </xdr:from>
    <xdr:to>
      <xdr:col>67</xdr:col>
      <xdr:colOff>101600</xdr:colOff>
      <xdr:row>58</xdr:row>
      <xdr:rowOff>77431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9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93958</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6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165877</xdr:rowOff>
    </xdr:from>
    <xdr:to>
      <xdr:col>85</xdr:col>
      <xdr:colOff>177800</xdr:colOff>
      <xdr:row>58</xdr:row>
      <xdr:rowOff>96027</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93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80804</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8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146429</xdr:rowOff>
    </xdr:from>
    <xdr:to>
      <xdr:col>81</xdr:col>
      <xdr:colOff>101600</xdr:colOff>
      <xdr:row>58</xdr:row>
      <xdr:rowOff>76579</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91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67706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1001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167262</xdr:rowOff>
    </xdr:from>
    <xdr:to>
      <xdr:col>76</xdr:col>
      <xdr:colOff>165100</xdr:colOff>
      <xdr:row>58</xdr:row>
      <xdr:rowOff>97412</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9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88539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03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61424</xdr:rowOff>
    </xdr:from>
    <xdr:to>
      <xdr:col>72</xdr:col>
      <xdr:colOff>38100</xdr:colOff>
      <xdr:row>56</xdr:row>
      <xdr:rowOff>163024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66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8101</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437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148205</xdr:rowOff>
    </xdr:from>
    <xdr:to>
      <xdr:col>67</xdr:col>
      <xdr:colOff>101600</xdr:colOff>
      <xdr:row>58</xdr:row>
      <xdr:rowOff>78355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2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69482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80378</xdr:rowOff>
    </xdr:from>
    <xdr:to>
      <xdr:col>85</xdr:col>
      <xdr:colOff>127000</xdr:colOff>
      <xdr:row>78</xdr:row>
      <xdr:rowOff>25440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110578"/>
          <a:ext cx="838200" cy="28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110974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484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25440</xdr:rowOff>
    </xdr:from>
    <xdr:to>
      <xdr:col>81</xdr:col>
      <xdr:colOff>50800</xdr:colOff>
      <xdr:row>78</xdr:row>
      <xdr:rowOff>110581</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398540"/>
          <a:ext cx="889000" cy="8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52995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59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110581</xdr:rowOff>
    </xdr:from>
    <xdr:to>
      <xdr:col>76</xdr:col>
      <xdr:colOff>114300</xdr:colOff>
      <xdr:row>78</xdr:row>
      <xdr:rowOff>115126</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483681"/>
          <a:ext cx="889000" cy="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54379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59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115126</xdr:rowOff>
    </xdr:from>
    <xdr:to>
      <xdr:col>71</xdr:col>
      <xdr:colOff>177800</xdr:colOff>
      <xdr:row>78</xdr:row>
      <xdr:rowOff>123650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488226"/>
          <a:ext cx="889000" cy="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56422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60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144156</xdr:rowOff>
    </xdr:from>
    <xdr:to>
      <xdr:col>67</xdr:col>
      <xdr:colOff>101600</xdr:colOff>
      <xdr:row>79</xdr:row>
      <xdr:rowOff>74306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17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65433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60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29578</xdr:rowOff>
    </xdr:from>
    <xdr:to>
      <xdr:col>85</xdr:col>
      <xdr:colOff>177800</xdr:colOff>
      <xdr:row>76</xdr:row>
      <xdr:rowOff>131178</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05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52455</xdr:rowOff>
    </xdr:from>
    <xdr:ext cx="599010"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291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146090</xdr:rowOff>
    </xdr:from>
    <xdr:to>
      <xdr:col>81</xdr:col>
      <xdr:colOff>101600</xdr:colOff>
      <xdr:row>78</xdr:row>
      <xdr:rowOff>76240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34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92767</xdr:rowOff>
    </xdr:from>
    <xdr:ext cx="59901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181795" y="13122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59781</xdr:rowOff>
    </xdr:from>
    <xdr:to>
      <xdr:col>76</xdr:col>
      <xdr:colOff>165100</xdr:colOff>
      <xdr:row>78</xdr:row>
      <xdr:rowOff>161381</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43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6458</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25111" y="1320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64326</xdr:rowOff>
    </xdr:from>
    <xdr:to>
      <xdr:col>72</xdr:col>
      <xdr:colOff>38100</xdr:colOff>
      <xdr:row>78</xdr:row>
      <xdr:rowOff>165926</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43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11003</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21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72850</xdr:rowOff>
    </xdr:from>
    <xdr:to>
      <xdr:col>67</xdr:col>
      <xdr:colOff>101600</xdr:colOff>
      <xdr:row>79</xdr:row>
      <xdr:rowOff>3000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44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19527</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22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134389</xdr:rowOff>
    </xdr:from>
    <xdr:to>
      <xdr:col>85</xdr:col>
      <xdr:colOff>127000</xdr:colOff>
      <xdr:row>96</xdr:row>
      <xdr:rowOff>158102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481300" y="16593589"/>
          <a:ext cx="838200" cy="2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157456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61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134389</xdr:rowOff>
    </xdr:from>
    <xdr:to>
      <xdr:col>81</xdr:col>
      <xdr:colOff>50800</xdr:colOff>
      <xdr:row>96</xdr:row>
      <xdr:rowOff>151454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593589"/>
          <a:ext cx="889000" cy="1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103306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73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151454</xdr:rowOff>
    </xdr:from>
    <xdr:to>
      <xdr:col>76</xdr:col>
      <xdr:colOff>114300</xdr:colOff>
      <xdr:row>96</xdr:row>
      <xdr:rowOff>158437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610654"/>
          <a:ext cx="889000" cy="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129356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158437</xdr:rowOff>
    </xdr:from>
    <xdr:to>
      <xdr:col>71</xdr:col>
      <xdr:colOff>177800</xdr:colOff>
      <xdr:row>96</xdr:row>
      <xdr:rowOff>164626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617637"/>
          <a:ext cx="889000" cy="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143234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124192</xdr:rowOff>
    </xdr:from>
    <xdr:to>
      <xdr:col>67</xdr:col>
      <xdr:colOff>101600</xdr:colOff>
      <xdr:row>98</xdr:row>
      <xdr:rowOff>54342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75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45469</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84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107302</xdr:rowOff>
    </xdr:from>
    <xdr:to>
      <xdr:col>85</xdr:col>
      <xdr:colOff>177800</xdr:colOff>
      <xdr:row>97</xdr:row>
      <xdr:rowOff>37452</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5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130179</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41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83589</xdr:rowOff>
    </xdr:from>
    <xdr:to>
      <xdr:col>81</xdr:col>
      <xdr:colOff>101600</xdr:colOff>
      <xdr:row>97</xdr:row>
      <xdr:rowOff>13739</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54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30266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318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100654</xdr:rowOff>
    </xdr:from>
    <xdr:to>
      <xdr:col>76</xdr:col>
      <xdr:colOff>165100</xdr:colOff>
      <xdr:row>97</xdr:row>
      <xdr:rowOff>30804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55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47331</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335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107637</xdr:rowOff>
    </xdr:from>
    <xdr:to>
      <xdr:col>72</xdr:col>
      <xdr:colOff>38100</xdr:colOff>
      <xdr:row>97</xdr:row>
      <xdr:rowOff>37787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56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54314</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34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113826</xdr:rowOff>
    </xdr:from>
    <xdr:to>
      <xdr:col>67</xdr:col>
      <xdr:colOff>101600</xdr:colOff>
      <xdr:row>97</xdr:row>
      <xdr:rowOff>43976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57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60503</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348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153848</xdr:rowOff>
    </xdr:from>
    <xdr:to>
      <xdr:col>98</xdr:col>
      <xdr:colOff>38100</xdr:colOff>
      <xdr:row>39</xdr:row>
      <xdr:rowOff>83998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100525</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の増加は、公民館建設に伴う地区集会施設整備事業補助金及びＣＡＴＶサブセンター機器更新工事費の皆増、財政調整基金積立金、減債基金積立金及び公共施設等整備基金積立金等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民生費の増加は、臨時特別給付金の皆増、養護老人ホーム入所措置費及び保育所運営委託料の増が主な要因である。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商工費の増加は、温泉施設の改修工事費の増及び第三セクター清算補助金の皆増が主な要因である。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災害復旧費の増加は、繰越明許費で実施した現年発生林道施設災害復旧工事費と現年発生公共土木施設災害復旧工事費の増が主な要因である。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宮崎県美郷町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年度は、形式収支が増（</a:t>
          </a:r>
          <a:r>
            <a:rPr kumimoji="1" lang="en-US" altLang="ja-JP" sz="1400">
              <a:latin typeface="ＭＳ ゴシック" pitchFamily="49" charset="-128"/>
              <a:ea typeface="ＭＳ ゴシック" pitchFamily="49" charset="-128"/>
            </a:rPr>
            <a:t>+32,061</a:t>
          </a:r>
          <a:r>
            <a:rPr kumimoji="1" lang="ja-JP" altLang="en-US" sz="1400">
              <a:latin typeface="ＭＳ ゴシック" pitchFamily="49" charset="-128"/>
              <a:ea typeface="ＭＳ ゴシック" pitchFamily="49" charset="-128"/>
            </a:rPr>
            <a:t>千円）となり、繰越明許費の減に伴って翌年度に繰り越すべき財源が減（▲</a:t>
          </a:r>
          <a:r>
            <a:rPr kumimoji="1" lang="en-US" altLang="ja-JP" sz="1400">
              <a:latin typeface="ＭＳ ゴシック" pitchFamily="49" charset="-128"/>
              <a:ea typeface="ＭＳ ゴシック" pitchFamily="49" charset="-128"/>
            </a:rPr>
            <a:t>325,043</a:t>
          </a:r>
          <a:r>
            <a:rPr kumimoji="1" lang="ja-JP" altLang="en-US" sz="1400">
              <a:latin typeface="ＭＳ ゴシック" pitchFamily="49" charset="-128"/>
              <a:ea typeface="ＭＳ ゴシック" pitchFamily="49" charset="-128"/>
            </a:rPr>
            <a:t>千円）となったため、実質収支額が増となっている。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加えて、積立金が増（</a:t>
          </a:r>
          <a:r>
            <a:rPr kumimoji="1" lang="en-US" altLang="ja-JP" sz="1400">
              <a:latin typeface="ＭＳ ゴシック" pitchFamily="49" charset="-128"/>
              <a:ea typeface="ＭＳ ゴシック" pitchFamily="49" charset="-128"/>
            </a:rPr>
            <a:t>+199,971</a:t>
          </a:r>
          <a:r>
            <a:rPr kumimoji="1" lang="ja-JP" altLang="en-US" sz="1400">
              <a:latin typeface="ＭＳ ゴシック" pitchFamily="49" charset="-128"/>
              <a:ea typeface="ＭＳ ゴシック" pitchFamily="49" charset="-128"/>
            </a:rPr>
            <a:t>千円）となったことから、実質単年度収支が</a:t>
          </a:r>
          <a:r>
            <a:rPr kumimoji="1" lang="en-US" altLang="ja-JP" sz="1400">
              <a:latin typeface="ＭＳ ゴシック" pitchFamily="49" charset="-128"/>
              <a:ea typeface="ＭＳ ゴシック" pitchFamily="49" charset="-128"/>
            </a:rPr>
            <a:t>+11.28</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今後も、事務事業の見直しや統廃合を行い、財政の健全化に努める。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宮崎県美郷町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全ての会計が黒字となっているが、国民健康保険病院事業会計及び各特別会計とも、近年、一般会計からの繰出金が増加傾向にある。</a:t>
          </a:r>
        </a:p>
        <a:p>
          <a:r>
            <a:rPr kumimoji="1" lang="ja-JP" altLang="en-US" sz="1400">
              <a:solidFill>
                <a:sysClr val="windowText" lastClr="000000"/>
              </a:solidFill>
              <a:latin typeface="ＭＳ ゴシック" pitchFamily="49" charset="-128"/>
              <a:ea typeface="ＭＳ ゴシック" pitchFamily="49" charset="-128"/>
            </a:rPr>
            <a:t>　一般会計については、形式収支の増や翌年度に繰り越すべき財源の減等により黒字額が増となった。</a:t>
          </a:r>
        </a:p>
        <a:p>
          <a:r>
            <a:rPr kumimoji="1" lang="ja-JP" altLang="en-US" sz="1400">
              <a:solidFill>
                <a:sysClr val="windowText" lastClr="000000"/>
              </a:solidFill>
              <a:latin typeface="ＭＳ ゴシック" pitchFamily="49" charset="-128"/>
              <a:ea typeface="ＭＳ ゴシック" pitchFamily="49" charset="-128"/>
            </a:rPr>
            <a:t>　本町は、旧</a:t>
          </a:r>
          <a:r>
            <a:rPr kumimoji="1" lang="en-US" altLang="ja-JP" sz="1400">
              <a:solidFill>
                <a:sysClr val="windowText" lastClr="000000"/>
              </a:solidFill>
              <a:latin typeface="ＭＳ ゴシック" pitchFamily="49" charset="-128"/>
              <a:ea typeface="ＭＳ ゴシック" pitchFamily="49" charset="-128"/>
            </a:rPr>
            <a:t>3</a:t>
          </a:r>
          <a:r>
            <a:rPr kumimoji="1" lang="ja-JP" altLang="en-US" sz="1400">
              <a:solidFill>
                <a:sysClr val="windowText" lastClr="000000"/>
              </a:solidFill>
              <a:latin typeface="ＭＳ ゴシック" pitchFamily="49" charset="-128"/>
              <a:ea typeface="ＭＳ ゴシック" pitchFamily="49" charset="-128"/>
            </a:rPr>
            <a:t>自治体の医療機関を引き継いだため、小規模自治体にもかかわらず</a:t>
          </a:r>
          <a:r>
            <a:rPr kumimoji="1" lang="en-US" altLang="ja-JP" sz="1400">
              <a:solidFill>
                <a:sysClr val="windowText" lastClr="000000"/>
              </a:solidFill>
              <a:latin typeface="ＭＳ ゴシック" pitchFamily="49" charset="-128"/>
              <a:ea typeface="ＭＳ ゴシック" pitchFamily="49" charset="-128"/>
            </a:rPr>
            <a:t>3</a:t>
          </a:r>
          <a:r>
            <a:rPr kumimoji="1" lang="ja-JP" altLang="en-US" sz="1400">
              <a:solidFill>
                <a:sysClr val="windowText" lastClr="000000"/>
              </a:solidFill>
              <a:latin typeface="ＭＳ ゴシック" pitchFamily="49" charset="-128"/>
              <a:ea typeface="ＭＳ ゴシック" pitchFamily="49" charset="-128"/>
            </a:rPr>
            <a:t>つの医療機関があり、現形態での維持は将来的に町の財政に大きな影響を与える恐れがある。そのため、令和</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年度から南郷診療所を無床化にするなど、新しい医療提供体制に取り組んでいる。</a:t>
          </a:r>
        </a:p>
        <a:p>
          <a:r>
            <a:rPr kumimoji="1" lang="ja-JP" altLang="en-US" sz="1400">
              <a:solidFill>
                <a:sysClr val="windowText" lastClr="000000"/>
              </a:solidFill>
              <a:latin typeface="ＭＳ ゴシック" pitchFamily="49" charset="-128"/>
              <a:ea typeface="ＭＳ ゴシック" pitchFamily="49" charset="-128"/>
            </a:rPr>
            <a:t>　その他の特別会計においても保険税率や使用料の適正化と徴収率の向上に努め、一般会計の負担軽減を図る。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宮崎県美郷町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元利償還金については、公債費負担適正化計画に基づき新規発行債を抑制してきたことから減少してきた。</a:t>
          </a:r>
        </a:p>
        <a:p>
          <a:r>
            <a:rPr kumimoji="1" lang="ja-JP" altLang="en-US" sz="1400">
              <a:latin typeface="ＭＳ ゴシック" pitchFamily="49" charset="-128"/>
              <a:ea typeface="ＭＳ ゴシック" pitchFamily="49" charset="-128"/>
            </a:rPr>
            <a:t>　算入公債費等については、交付税率の高い過疎債、辺地債、合併特例債を優先的に借り入れることにしている。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宮崎県美郷町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地方債残高は、公債費負担適正化計画に基づく新規発行債の抑制によりここ数年減少傾向となっている。また、充当可能基金については、令和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年度に財政調整基金、減債基金及び公共施設等整備基金を積み立てたことにより増加した。</a:t>
          </a:r>
        </a:p>
        <a:p>
          <a:r>
            <a:rPr kumimoji="1" lang="ja-JP" altLang="en-US" sz="1400">
              <a:latin typeface="ＭＳ ゴシック" pitchFamily="49" charset="-128"/>
              <a:ea typeface="ＭＳ ゴシック" pitchFamily="49" charset="-128"/>
            </a:rPr>
            <a:t>　今後も、公債費負担適正化計画に基づき適正な起債の発行に努める。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宮崎県美郷町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百万円、公共施設等整備基金を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百万円それぞれ積み立てたことにより、全体としては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今後大幅な歳入増となる見込みはないため、歳出面を全般的に見直さなければ慢性的な財源不足に陥る可能性がある。特に、経常的経費については早急に見直しを図る必要がある。今後は、第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行財政改革大綱に基づき、事業の見直しを徹底するとともに、政策的経費についても必要性を十分に検討して堅実な予算執行を行い、特定目的基金（特に公共施設等整備基金）を中心に可能な限り積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また、「ふるさと応援基金」については、今後も基金原資の増収により積立ができる見込みであるため、計画的な基金運用に努める。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合併市町村振興基金：まちづくり推進、イベント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産業等振興基金　　：商工業振興、農林水産業振興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：高齢化対策、障がい者施策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　：ふるさと応援寄附金を積み立て、該当事業（ふるさとづくり事業、まちづくり事業など）に活用</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合併市町村振興基金：地域イベント及び誘客イベント事業の財源として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公共施設等整備基金：公共施設等の老朽化や建替え、整備等に備えるため、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　：ふるさと応援寄附金を財源として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百万円基金を積み立てた一方で、子育て支援事業や救急体制運営事業等の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その他は、利子分以外の積立ては行っていない。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合併市町村振興基金：地域イベント及び誘客イベント事業等の財源として取り崩す予定。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　　　：今後実施される事業内容に応じ、各基金の目的等に照らして適切に運用、取崩を行っていく。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年台風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号災害にかかる災害復旧事業費に充てるために令和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百万円を積み戻した。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特定目的基金を中心に積立てていく方針であるため、財政調整基金について優先的に積立を行っていくことは考えていない。しかし、一定額を確保しておくことは予算編成上、また災害など不足の事態への供えとして不可欠なため、極力取崩し・繰入れを執行しないで済むよう財政運営の健全化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年度補正予算に伴う臨時財政対策債償還基金費によるものとして、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百万円の積立を行っているが、それ以外の年度は、利子分以外の積立は行っていない。地方債残高が順調に減少してるため、積極的に積立を行っていない状況ではある。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10356779</v>
      </c>
      <c r="BO4" s="358"/>
      <c r="BP4" s="358"/>
      <c r="BQ4" s="358"/>
      <c r="BR4" s="358"/>
      <c r="BS4" s="358"/>
      <c r="BT4" s="358"/>
      <c r="BU4" s="359"/>
      <c r="BV4" s="357">
        <v>9507103</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8.9</v>
      </c>
      <c r="CU4" s="364"/>
      <c r="CV4" s="364"/>
      <c r="CW4" s="364"/>
      <c r="CX4" s="364"/>
      <c r="CY4" s="364"/>
      <c r="CZ4" s="364"/>
      <c r="DA4" s="365"/>
      <c r="DB4" s="363">
        <v>1.6</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9718854</v>
      </c>
      <c r="BO5" s="395"/>
      <c r="BP5" s="395"/>
      <c r="BQ5" s="395"/>
      <c r="BR5" s="395"/>
      <c r="BS5" s="395"/>
      <c r="BT5" s="395"/>
      <c r="BU5" s="396"/>
      <c r="BV5" s="394">
        <v>8901239</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82.8</v>
      </c>
      <c r="CU5" s="392"/>
      <c r="CV5" s="392"/>
      <c r="CW5" s="392"/>
      <c r="CX5" s="392"/>
      <c r="CY5" s="392"/>
      <c r="CZ5" s="392"/>
      <c r="DA5" s="393"/>
      <c r="DB5" s="391">
        <v>85.7</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637925</v>
      </c>
      <c r="BO6" s="395"/>
      <c r="BP6" s="395"/>
      <c r="BQ6" s="395"/>
      <c r="BR6" s="395"/>
      <c r="BS6" s="395"/>
      <c r="BT6" s="395"/>
      <c r="BU6" s="396"/>
      <c r="BV6" s="394">
        <v>605864</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83.1</v>
      </c>
      <c r="CU6" s="432"/>
      <c r="CV6" s="432"/>
      <c r="CW6" s="432"/>
      <c r="CX6" s="432"/>
      <c r="CY6" s="432"/>
      <c r="CZ6" s="432"/>
      <c r="DA6" s="433"/>
      <c r="DB6" s="431">
        <v>86.4</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200671</v>
      </c>
      <c r="BO7" s="395"/>
      <c r="BP7" s="395"/>
      <c r="BQ7" s="395"/>
      <c r="BR7" s="395"/>
      <c r="BS7" s="395"/>
      <c r="BT7" s="395"/>
      <c r="BU7" s="396"/>
      <c r="BV7" s="394">
        <v>525714</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4939810</v>
      </c>
      <c r="CU7" s="395"/>
      <c r="CV7" s="395"/>
      <c r="CW7" s="395"/>
      <c r="CX7" s="395"/>
      <c r="CY7" s="395"/>
      <c r="CZ7" s="395"/>
      <c r="DA7" s="396"/>
      <c r="DB7" s="394">
        <v>4938675</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437254</v>
      </c>
      <c r="BO8" s="395"/>
      <c r="BP8" s="395"/>
      <c r="BQ8" s="395"/>
      <c r="BR8" s="395"/>
      <c r="BS8" s="395"/>
      <c r="BT8" s="395"/>
      <c r="BU8" s="396"/>
      <c r="BV8" s="394">
        <v>80150</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0.19</v>
      </c>
      <c r="CU8" s="435"/>
      <c r="CV8" s="435"/>
      <c r="CW8" s="435"/>
      <c r="CX8" s="435"/>
      <c r="CY8" s="435"/>
      <c r="CZ8" s="435"/>
      <c r="DA8" s="436"/>
      <c r="DB8" s="434">
        <v>0.18</v>
      </c>
      <c r="DC8" s="435"/>
      <c r="DD8" s="435"/>
      <c r="DE8" s="435"/>
      <c r="DF8" s="435"/>
      <c r="DG8" s="435"/>
      <c r="DH8" s="435"/>
      <c r="DI8" s="436"/>
    </row>
    <row r="9" spans="1:119" ht="18.75" customHeight="1" thickBot="1" x14ac:dyDescent="0.25">
      <c r="A9" s="175"/>
      <c r="B9" s="388" t="s">
        <v>106</v>
      </c>
      <c r="C9" s="389"/>
      <c r="D9" s="389"/>
      <c r="E9" s="389"/>
      <c r="F9" s="389"/>
      <c r="G9" s="389"/>
      <c r="H9" s="389"/>
      <c r="I9" s="389"/>
      <c r="J9" s="389"/>
      <c r="K9" s="437"/>
      <c r="L9" s="438" t="s">
        <v>107</v>
      </c>
      <c r="M9" s="439"/>
      <c r="N9" s="439"/>
      <c r="O9" s="439"/>
      <c r="P9" s="439"/>
      <c r="Q9" s="440"/>
      <c r="R9" s="441">
        <v>4826</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357104</v>
      </c>
      <c r="BO9" s="395"/>
      <c r="BP9" s="395"/>
      <c r="BQ9" s="395"/>
      <c r="BR9" s="395"/>
      <c r="BS9" s="395"/>
      <c r="BT9" s="395"/>
      <c r="BU9" s="396"/>
      <c r="BV9" s="394">
        <v>-167231</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14.7</v>
      </c>
      <c r="CU9" s="392"/>
      <c r="CV9" s="392"/>
      <c r="CW9" s="392"/>
      <c r="CX9" s="392"/>
      <c r="CY9" s="392"/>
      <c r="CZ9" s="392"/>
      <c r="DA9" s="393"/>
      <c r="DB9" s="391">
        <v>16.7</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112</v>
      </c>
      <c r="M10" s="424"/>
      <c r="N10" s="424"/>
      <c r="O10" s="424"/>
      <c r="P10" s="424"/>
      <c r="Q10" s="425"/>
      <c r="R10" s="445">
        <v>5480</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200200</v>
      </c>
      <c r="BO10" s="395"/>
      <c r="BP10" s="395"/>
      <c r="BQ10" s="395"/>
      <c r="BR10" s="395"/>
      <c r="BS10" s="395"/>
      <c r="BT10" s="395"/>
      <c r="BU10" s="396"/>
      <c r="BV10" s="394">
        <v>229</v>
      </c>
      <c r="BW10" s="395"/>
      <c r="BX10" s="395"/>
      <c r="BY10" s="395"/>
      <c r="BZ10" s="395"/>
      <c r="CA10" s="395"/>
      <c r="CB10" s="395"/>
      <c r="CC10" s="396"/>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114</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2">
      <c r="A12" s="175"/>
      <c r="B12" s="454" t="s">
        <v>123</v>
      </c>
      <c r="C12" s="455"/>
      <c r="D12" s="455"/>
      <c r="E12" s="455"/>
      <c r="F12" s="455"/>
      <c r="G12" s="455"/>
      <c r="H12" s="455"/>
      <c r="I12" s="455"/>
      <c r="J12" s="455"/>
      <c r="K12" s="456"/>
      <c r="L12" s="463" t="s">
        <v>124</v>
      </c>
      <c r="M12" s="464"/>
      <c r="N12" s="464"/>
      <c r="O12" s="464"/>
      <c r="P12" s="464"/>
      <c r="Q12" s="465"/>
      <c r="R12" s="466">
        <v>4677</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200000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84"/>
      <c r="M13" s="485" t="s">
        <v>130</v>
      </c>
      <c r="N13" s="486"/>
      <c r="O13" s="486"/>
      <c r="P13" s="486"/>
      <c r="Q13" s="487"/>
      <c r="R13" s="478">
        <v>4658</v>
      </c>
      <c r="S13" s="479"/>
      <c r="T13" s="479"/>
      <c r="U13" s="479"/>
      <c r="V13" s="480"/>
      <c r="W13" s="410" t="s">
        <v>131</v>
      </c>
      <c r="X13" s="411"/>
      <c r="Y13" s="411"/>
      <c r="Z13" s="411"/>
      <c r="AA13" s="411"/>
      <c r="AB13" s="401"/>
      <c r="AC13" s="445">
        <v>953</v>
      </c>
      <c r="AD13" s="446"/>
      <c r="AE13" s="446"/>
      <c r="AF13" s="446"/>
      <c r="AG13" s="488"/>
      <c r="AH13" s="445">
        <v>865</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557304</v>
      </c>
      <c r="BO13" s="395"/>
      <c r="BP13" s="395"/>
      <c r="BQ13" s="395"/>
      <c r="BR13" s="395"/>
      <c r="BS13" s="395"/>
      <c r="BT13" s="395"/>
      <c r="BU13" s="396"/>
      <c r="BV13" s="394">
        <v>-367002</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7.5</v>
      </c>
      <c r="CU13" s="392"/>
      <c r="CV13" s="392"/>
      <c r="CW13" s="392"/>
      <c r="CX13" s="392"/>
      <c r="CY13" s="392"/>
      <c r="CZ13" s="392"/>
      <c r="DA13" s="393"/>
      <c r="DB13" s="391">
        <v>7.4</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4839</v>
      </c>
      <c r="S14" s="479"/>
      <c r="T14" s="479"/>
      <c r="U14" s="479"/>
      <c r="V14" s="480"/>
      <c r="W14" s="384"/>
      <c r="X14" s="385"/>
      <c r="Y14" s="385"/>
      <c r="Z14" s="385"/>
      <c r="AA14" s="385"/>
      <c r="AB14" s="374"/>
      <c r="AC14" s="481">
        <v>38.200000000000003</v>
      </c>
      <c r="AD14" s="482"/>
      <c r="AE14" s="482"/>
      <c r="AF14" s="482"/>
      <c r="AG14" s="483"/>
      <c r="AH14" s="481">
        <v>33.1</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84"/>
      <c r="M15" s="485" t="s">
        <v>130</v>
      </c>
      <c r="N15" s="486"/>
      <c r="O15" s="486"/>
      <c r="P15" s="486"/>
      <c r="Q15" s="487"/>
      <c r="R15" s="478">
        <v>4821</v>
      </c>
      <c r="S15" s="479"/>
      <c r="T15" s="479"/>
      <c r="U15" s="479"/>
      <c r="V15" s="480"/>
      <c r="W15" s="410" t="s">
        <v>137</v>
      </c>
      <c r="X15" s="411"/>
      <c r="Y15" s="411"/>
      <c r="Z15" s="411"/>
      <c r="AA15" s="411"/>
      <c r="AB15" s="401"/>
      <c r="AC15" s="445">
        <v>365</v>
      </c>
      <c r="AD15" s="446"/>
      <c r="AE15" s="446"/>
      <c r="AF15" s="446"/>
      <c r="AG15" s="488"/>
      <c r="AH15" s="445">
        <v>420</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959429</v>
      </c>
      <c r="BO15" s="358"/>
      <c r="BP15" s="358"/>
      <c r="BQ15" s="358"/>
      <c r="BR15" s="358"/>
      <c r="BS15" s="358"/>
      <c r="BT15" s="358"/>
      <c r="BU15" s="359"/>
      <c r="BV15" s="357">
        <v>847297</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14.6</v>
      </c>
      <c r="AD16" s="482"/>
      <c r="AE16" s="482"/>
      <c r="AF16" s="482"/>
      <c r="AG16" s="483"/>
      <c r="AH16" s="481">
        <v>16.100000000000001</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4723719</v>
      </c>
      <c r="BO16" s="395"/>
      <c r="BP16" s="395"/>
      <c r="BQ16" s="395"/>
      <c r="BR16" s="395"/>
      <c r="BS16" s="395"/>
      <c r="BT16" s="395"/>
      <c r="BU16" s="396"/>
      <c r="BV16" s="394">
        <v>4732559</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89"/>
      <c r="M17" s="505" t="s">
        <v>143</v>
      </c>
      <c r="N17" s="506"/>
      <c r="O17" s="506"/>
      <c r="P17" s="506"/>
      <c r="Q17" s="507"/>
      <c r="R17" s="500" t="s">
        <v>144</v>
      </c>
      <c r="S17" s="501"/>
      <c r="T17" s="501"/>
      <c r="U17" s="501"/>
      <c r="V17" s="502"/>
      <c r="W17" s="410" t="s">
        <v>145</v>
      </c>
      <c r="X17" s="411"/>
      <c r="Y17" s="411"/>
      <c r="Z17" s="411"/>
      <c r="AA17" s="411"/>
      <c r="AB17" s="401"/>
      <c r="AC17" s="445">
        <v>1178</v>
      </c>
      <c r="AD17" s="446"/>
      <c r="AE17" s="446"/>
      <c r="AF17" s="446"/>
      <c r="AG17" s="488"/>
      <c r="AH17" s="445">
        <v>1328</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1157462</v>
      </c>
      <c r="BO17" s="395"/>
      <c r="BP17" s="395"/>
      <c r="BQ17" s="395"/>
      <c r="BR17" s="395"/>
      <c r="BS17" s="395"/>
      <c r="BT17" s="395"/>
      <c r="BU17" s="396"/>
      <c r="BV17" s="394">
        <v>1014457</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147</v>
      </c>
      <c r="C18" s="437"/>
      <c r="D18" s="437"/>
      <c r="E18" s="517"/>
      <c r="F18" s="517"/>
      <c r="G18" s="517"/>
      <c r="H18" s="517"/>
      <c r="I18" s="517"/>
      <c r="J18" s="517"/>
      <c r="K18" s="517"/>
      <c r="L18" s="518">
        <v>448.84</v>
      </c>
      <c r="M18" s="518"/>
      <c r="N18" s="518"/>
      <c r="O18" s="518"/>
      <c r="P18" s="518"/>
      <c r="Q18" s="518"/>
      <c r="R18" s="519"/>
      <c r="S18" s="519"/>
      <c r="T18" s="519"/>
      <c r="U18" s="519"/>
      <c r="V18" s="520"/>
      <c r="W18" s="412"/>
      <c r="X18" s="413"/>
      <c r="Y18" s="413"/>
      <c r="Z18" s="413"/>
      <c r="AA18" s="413"/>
      <c r="AB18" s="404"/>
      <c r="AC18" s="521">
        <v>47.2</v>
      </c>
      <c r="AD18" s="522"/>
      <c r="AE18" s="522"/>
      <c r="AF18" s="522"/>
      <c r="AG18" s="523"/>
      <c r="AH18" s="521">
        <v>50.8</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4222427</v>
      </c>
      <c r="BO18" s="395"/>
      <c r="BP18" s="395"/>
      <c r="BQ18" s="395"/>
      <c r="BR18" s="395"/>
      <c r="BS18" s="395"/>
      <c r="BT18" s="395"/>
      <c r="BU18" s="396"/>
      <c r="BV18" s="394">
        <v>4357054</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149</v>
      </c>
      <c r="C19" s="437"/>
      <c r="D19" s="437"/>
      <c r="E19" s="517"/>
      <c r="F19" s="517"/>
      <c r="G19" s="517"/>
      <c r="H19" s="517"/>
      <c r="I19" s="517"/>
      <c r="J19" s="517"/>
      <c r="K19" s="517"/>
      <c r="L19" s="525">
        <v>11</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6677790</v>
      </c>
      <c r="BO19" s="395"/>
      <c r="BP19" s="395"/>
      <c r="BQ19" s="395"/>
      <c r="BR19" s="395"/>
      <c r="BS19" s="395"/>
      <c r="BT19" s="395"/>
      <c r="BU19" s="396"/>
      <c r="BV19" s="394">
        <v>6438300</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151</v>
      </c>
      <c r="C20" s="437"/>
      <c r="D20" s="437"/>
      <c r="E20" s="517"/>
      <c r="F20" s="517"/>
      <c r="G20" s="517"/>
      <c r="H20" s="517"/>
      <c r="I20" s="517"/>
      <c r="J20" s="517"/>
      <c r="K20" s="517"/>
      <c r="L20" s="525">
        <v>2137</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6381331</v>
      </c>
      <c r="BO22" s="358"/>
      <c r="BP22" s="358"/>
      <c r="BQ22" s="358"/>
      <c r="BR22" s="358"/>
      <c r="BS22" s="358"/>
      <c r="BT22" s="358"/>
      <c r="BU22" s="359"/>
      <c r="BV22" s="357">
        <v>6890276</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4675941</v>
      </c>
      <c r="BO23" s="395"/>
      <c r="BP23" s="395"/>
      <c r="BQ23" s="395"/>
      <c r="BR23" s="395"/>
      <c r="BS23" s="395"/>
      <c r="BT23" s="395"/>
      <c r="BU23" s="396"/>
      <c r="BV23" s="394">
        <v>5096832</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6870</v>
      </c>
      <c r="R24" s="446"/>
      <c r="S24" s="446"/>
      <c r="T24" s="446"/>
      <c r="U24" s="446"/>
      <c r="V24" s="488"/>
      <c r="W24" s="540"/>
      <c r="X24" s="541"/>
      <c r="Y24" s="542"/>
      <c r="Z24" s="444" t="s">
        <v>162</v>
      </c>
      <c r="AA24" s="424"/>
      <c r="AB24" s="424"/>
      <c r="AC24" s="424"/>
      <c r="AD24" s="424"/>
      <c r="AE24" s="424"/>
      <c r="AF24" s="424"/>
      <c r="AG24" s="425"/>
      <c r="AH24" s="445">
        <v>109</v>
      </c>
      <c r="AI24" s="446"/>
      <c r="AJ24" s="446"/>
      <c r="AK24" s="446"/>
      <c r="AL24" s="488"/>
      <c r="AM24" s="445">
        <v>344876</v>
      </c>
      <c r="AN24" s="446"/>
      <c r="AO24" s="446"/>
      <c r="AP24" s="446"/>
      <c r="AQ24" s="446"/>
      <c r="AR24" s="488"/>
      <c r="AS24" s="445">
        <v>3164</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4278776</v>
      </c>
      <c r="BO24" s="395"/>
      <c r="BP24" s="395"/>
      <c r="BQ24" s="395"/>
      <c r="BR24" s="395"/>
      <c r="BS24" s="395"/>
      <c r="BT24" s="395"/>
      <c r="BU24" s="396"/>
      <c r="BV24" s="394">
        <v>4539339</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1</v>
      </c>
      <c r="M25" s="446"/>
      <c r="N25" s="446"/>
      <c r="O25" s="446"/>
      <c r="P25" s="488"/>
      <c r="Q25" s="445">
        <v>5900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334406</v>
      </c>
      <c r="BO25" s="358"/>
      <c r="BP25" s="358"/>
      <c r="BQ25" s="358"/>
      <c r="BR25" s="358"/>
      <c r="BS25" s="358"/>
      <c r="BT25" s="358"/>
      <c r="BU25" s="359"/>
      <c r="BV25" s="357">
        <v>328644</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5530</v>
      </c>
      <c r="R26" s="446"/>
      <c r="S26" s="446"/>
      <c r="T26" s="446"/>
      <c r="U26" s="446"/>
      <c r="V26" s="488"/>
      <c r="W26" s="540"/>
      <c r="X26" s="541"/>
      <c r="Y26" s="542"/>
      <c r="Z26" s="444" t="s">
        <v>168</v>
      </c>
      <c r="AA26" s="546"/>
      <c r="AB26" s="546"/>
      <c r="AC26" s="546"/>
      <c r="AD26" s="546"/>
      <c r="AE26" s="546"/>
      <c r="AF26" s="546"/>
      <c r="AG26" s="547"/>
      <c r="AH26" s="445">
        <v>1</v>
      </c>
      <c r="AI26" s="446"/>
      <c r="AJ26" s="446"/>
      <c r="AK26" s="446"/>
      <c r="AL26" s="488"/>
      <c r="AM26" s="445" t="s">
        <v>169</v>
      </c>
      <c r="AN26" s="446"/>
      <c r="AO26" s="446"/>
      <c r="AP26" s="446"/>
      <c r="AQ26" s="446"/>
      <c r="AR26" s="488"/>
      <c r="AS26" s="445" t="s">
        <v>169</v>
      </c>
      <c r="AT26" s="446"/>
      <c r="AU26" s="446"/>
      <c r="AV26" s="446"/>
      <c r="AW26" s="446"/>
      <c r="AX26" s="447"/>
      <c r="AY26" s="397" t="s">
        <v>170</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171</v>
      </c>
      <c r="F27" s="424"/>
      <c r="G27" s="424"/>
      <c r="H27" s="424"/>
      <c r="I27" s="424"/>
      <c r="J27" s="424"/>
      <c r="K27" s="425"/>
      <c r="L27" s="445">
        <v>1</v>
      </c>
      <c r="M27" s="446"/>
      <c r="N27" s="446"/>
      <c r="O27" s="446"/>
      <c r="P27" s="488"/>
      <c r="Q27" s="445">
        <v>2890</v>
      </c>
      <c r="R27" s="446"/>
      <c r="S27" s="446"/>
      <c r="T27" s="446"/>
      <c r="U27" s="446"/>
      <c r="V27" s="488"/>
      <c r="W27" s="540"/>
      <c r="X27" s="541"/>
      <c r="Y27" s="542"/>
      <c r="Z27" s="444" t="s">
        <v>172</v>
      </c>
      <c r="AA27" s="424"/>
      <c r="AB27" s="424"/>
      <c r="AC27" s="424"/>
      <c r="AD27" s="424"/>
      <c r="AE27" s="424"/>
      <c r="AF27" s="424"/>
      <c r="AG27" s="425"/>
      <c r="AH27" s="445">
        <v>8</v>
      </c>
      <c r="AI27" s="446"/>
      <c r="AJ27" s="446"/>
      <c r="AK27" s="446"/>
      <c r="AL27" s="488"/>
      <c r="AM27" s="445">
        <v>25416</v>
      </c>
      <c r="AN27" s="446"/>
      <c r="AO27" s="446"/>
      <c r="AP27" s="446"/>
      <c r="AQ27" s="446"/>
      <c r="AR27" s="488"/>
      <c r="AS27" s="445">
        <v>3177</v>
      </c>
      <c r="AT27" s="446"/>
      <c r="AU27" s="446"/>
      <c r="AV27" s="446"/>
      <c r="AW27" s="446"/>
      <c r="AX27" s="447"/>
      <c r="AY27" s="489" t="s">
        <v>173</v>
      </c>
      <c r="AZ27" s="490"/>
      <c r="BA27" s="490"/>
      <c r="BB27" s="490"/>
      <c r="BC27" s="490"/>
      <c r="BD27" s="490"/>
      <c r="BE27" s="490"/>
      <c r="BF27" s="490"/>
      <c r="BG27" s="490"/>
      <c r="BH27" s="490"/>
      <c r="BI27" s="490"/>
      <c r="BJ27" s="490"/>
      <c r="BK27" s="490"/>
      <c r="BL27" s="490"/>
      <c r="BM27" s="491"/>
      <c r="BN27" s="513">
        <v>96000</v>
      </c>
      <c r="BO27" s="514"/>
      <c r="BP27" s="514"/>
      <c r="BQ27" s="514"/>
      <c r="BR27" s="514"/>
      <c r="BS27" s="514"/>
      <c r="BT27" s="514"/>
      <c r="BU27" s="515"/>
      <c r="BV27" s="513">
        <v>96000</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174</v>
      </c>
      <c r="F28" s="424"/>
      <c r="G28" s="424"/>
      <c r="H28" s="424"/>
      <c r="I28" s="424"/>
      <c r="J28" s="424"/>
      <c r="K28" s="425"/>
      <c r="L28" s="445">
        <v>1</v>
      </c>
      <c r="M28" s="446"/>
      <c r="N28" s="446"/>
      <c r="O28" s="446"/>
      <c r="P28" s="488"/>
      <c r="Q28" s="445">
        <v>2170</v>
      </c>
      <c r="R28" s="446"/>
      <c r="S28" s="446"/>
      <c r="T28" s="446"/>
      <c r="U28" s="446"/>
      <c r="V28" s="488"/>
      <c r="W28" s="540"/>
      <c r="X28" s="541"/>
      <c r="Y28" s="542"/>
      <c r="Z28" s="444" t="s">
        <v>175</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176</v>
      </c>
      <c r="AZ28" s="549"/>
      <c r="BA28" s="549"/>
      <c r="BB28" s="550"/>
      <c r="BC28" s="354" t="s">
        <v>46</v>
      </c>
      <c r="BD28" s="355"/>
      <c r="BE28" s="355"/>
      <c r="BF28" s="355"/>
      <c r="BG28" s="355"/>
      <c r="BH28" s="355"/>
      <c r="BI28" s="355"/>
      <c r="BJ28" s="355"/>
      <c r="BK28" s="355"/>
      <c r="BL28" s="355"/>
      <c r="BM28" s="356"/>
      <c r="BN28" s="357">
        <v>3022442</v>
      </c>
      <c r="BO28" s="358"/>
      <c r="BP28" s="358"/>
      <c r="BQ28" s="358"/>
      <c r="BR28" s="358"/>
      <c r="BS28" s="358"/>
      <c r="BT28" s="358"/>
      <c r="BU28" s="359"/>
      <c r="BV28" s="357">
        <v>2822242</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177</v>
      </c>
      <c r="F29" s="424"/>
      <c r="G29" s="424"/>
      <c r="H29" s="424"/>
      <c r="I29" s="424"/>
      <c r="J29" s="424"/>
      <c r="K29" s="425"/>
      <c r="L29" s="445">
        <v>9</v>
      </c>
      <c r="M29" s="446"/>
      <c r="N29" s="446"/>
      <c r="O29" s="446"/>
      <c r="P29" s="488"/>
      <c r="Q29" s="445">
        <v>2020</v>
      </c>
      <c r="R29" s="446"/>
      <c r="S29" s="446"/>
      <c r="T29" s="446"/>
      <c r="U29" s="446"/>
      <c r="V29" s="488"/>
      <c r="W29" s="543"/>
      <c r="X29" s="544"/>
      <c r="Y29" s="545"/>
      <c r="Z29" s="444" t="s">
        <v>178</v>
      </c>
      <c r="AA29" s="424"/>
      <c r="AB29" s="424"/>
      <c r="AC29" s="424"/>
      <c r="AD29" s="424"/>
      <c r="AE29" s="424"/>
      <c r="AF29" s="424"/>
      <c r="AG29" s="425"/>
      <c r="AH29" s="445">
        <v>117</v>
      </c>
      <c r="AI29" s="446"/>
      <c r="AJ29" s="446"/>
      <c r="AK29" s="446"/>
      <c r="AL29" s="488"/>
      <c r="AM29" s="445">
        <v>370292</v>
      </c>
      <c r="AN29" s="446"/>
      <c r="AO29" s="446"/>
      <c r="AP29" s="446"/>
      <c r="AQ29" s="446"/>
      <c r="AR29" s="488"/>
      <c r="AS29" s="445">
        <v>3165</v>
      </c>
      <c r="AT29" s="446"/>
      <c r="AU29" s="446"/>
      <c r="AV29" s="446"/>
      <c r="AW29" s="446"/>
      <c r="AX29" s="447"/>
      <c r="AY29" s="551"/>
      <c r="AZ29" s="552"/>
      <c r="BA29" s="552"/>
      <c r="BB29" s="553"/>
      <c r="BC29" s="428" t="s">
        <v>179</v>
      </c>
      <c r="BD29" s="429"/>
      <c r="BE29" s="429"/>
      <c r="BF29" s="429"/>
      <c r="BG29" s="429"/>
      <c r="BH29" s="429"/>
      <c r="BI29" s="429"/>
      <c r="BJ29" s="429"/>
      <c r="BK29" s="429"/>
      <c r="BL29" s="429"/>
      <c r="BM29" s="430"/>
      <c r="BN29" s="394">
        <v>380509</v>
      </c>
      <c r="BO29" s="395"/>
      <c r="BP29" s="395"/>
      <c r="BQ29" s="395"/>
      <c r="BR29" s="395"/>
      <c r="BS29" s="395"/>
      <c r="BT29" s="395"/>
      <c r="BU29" s="396"/>
      <c r="BV29" s="394">
        <v>362414</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180</v>
      </c>
      <c r="X30" s="562"/>
      <c r="Y30" s="562"/>
      <c r="Z30" s="562"/>
      <c r="AA30" s="562"/>
      <c r="AB30" s="562"/>
      <c r="AC30" s="562"/>
      <c r="AD30" s="562"/>
      <c r="AE30" s="562"/>
      <c r="AF30" s="562"/>
      <c r="AG30" s="563"/>
      <c r="AH30" s="521">
        <v>95.7</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4275755</v>
      </c>
      <c r="BO30" s="514"/>
      <c r="BP30" s="514"/>
      <c r="BQ30" s="514"/>
      <c r="BR30" s="514"/>
      <c r="BS30" s="514"/>
      <c r="BT30" s="514"/>
      <c r="BU30" s="515"/>
      <c r="BV30" s="513">
        <v>4145681</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57" t="s">
        <v>181</v>
      </c>
      <c r="D32" s="557"/>
      <c r="E32" s="557"/>
      <c r="F32" s="557"/>
      <c r="G32" s="557"/>
      <c r="H32" s="557"/>
      <c r="I32" s="557"/>
      <c r="J32" s="557"/>
      <c r="K32" s="557"/>
      <c r="L32" s="557"/>
      <c r="M32" s="557"/>
      <c r="N32" s="557"/>
      <c r="O32" s="557"/>
      <c r="P32" s="557"/>
      <c r="Q32" s="557"/>
      <c r="R32" s="557"/>
      <c r="S32" s="557"/>
      <c r="U32" s="398" t="s">
        <v>182</v>
      </c>
      <c r="V32" s="398"/>
      <c r="W32" s="398"/>
      <c r="X32" s="398"/>
      <c r="Y32" s="398"/>
      <c r="Z32" s="398"/>
      <c r="AA32" s="398"/>
      <c r="AB32" s="398"/>
      <c r="AC32" s="398"/>
      <c r="AD32" s="398"/>
      <c r="AE32" s="398"/>
      <c r="AF32" s="398"/>
      <c r="AG32" s="398"/>
      <c r="AH32" s="398"/>
      <c r="AI32" s="398"/>
      <c r="AJ32" s="398"/>
      <c r="AK32" s="398"/>
      <c r="AM32" s="398" t="s">
        <v>183</v>
      </c>
      <c r="AN32" s="398"/>
      <c r="AO32" s="398"/>
      <c r="AP32" s="398"/>
      <c r="AQ32" s="398"/>
      <c r="AR32" s="398"/>
      <c r="AS32" s="398"/>
      <c r="AT32" s="398"/>
      <c r="AU32" s="398"/>
      <c r="AV32" s="398"/>
      <c r="AW32" s="398"/>
      <c r="AX32" s="398"/>
      <c r="AY32" s="398"/>
      <c r="AZ32" s="398"/>
      <c r="BA32" s="398"/>
      <c r="BB32" s="398"/>
      <c r="BC32" s="398"/>
      <c r="BE32" s="398" t="s">
        <v>184</v>
      </c>
      <c r="BF32" s="398"/>
      <c r="BG32" s="398"/>
      <c r="BH32" s="398"/>
      <c r="BI32" s="398"/>
      <c r="BJ32" s="398"/>
      <c r="BK32" s="398"/>
      <c r="BL32" s="398"/>
      <c r="BM32" s="398"/>
      <c r="BN32" s="398"/>
      <c r="BO32" s="398"/>
      <c r="BP32" s="398"/>
      <c r="BQ32" s="398"/>
      <c r="BR32" s="398"/>
      <c r="BS32" s="398"/>
      <c r="BT32" s="398"/>
      <c r="BU32" s="398"/>
      <c r="BW32" s="398" t="s">
        <v>185</v>
      </c>
      <c r="BX32" s="398"/>
      <c r="BY32" s="398"/>
      <c r="BZ32" s="398"/>
      <c r="CA32" s="398"/>
      <c r="CB32" s="398"/>
      <c r="CC32" s="398"/>
      <c r="CD32" s="398"/>
      <c r="CE32" s="398"/>
      <c r="CF32" s="398"/>
      <c r="CG32" s="398"/>
      <c r="CH32" s="398"/>
      <c r="CI32" s="398"/>
      <c r="CJ32" s="398"/>
      <c r="CK32" s="398"/>
      <c r="CL32" s="398"/>
      <c r="CM32" s="398"/>
      <c r="CO32" s="398" t="s">
        <v>186</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2">
      <c r="A33" s="175"/>
      <c r="B33" s="199"/>
      <c r="C33" s="418" t="s">
        <v>187</v>
      </c>
      <c r="D33" s="418"/>
      <c r="E33" s="383" t="s">
        <v>188</v>
      </c>
      <c r="F33" s="383"/>
      <c r="G33" s="383"/>
      <c r="H33" s="383"/>
      <c r="I33" s="383"/>
      <c r="J33" s="383"/>
      <c r="K33" s="383"/>
      <c r="L33" s="383"/>
      <c r="M33" s="383"/>
      <c r="N33" s="383"/>
      <c r="O33" s="383"/>
      <c r="P33" s="383"/>
      <c r="Q33" s="383"/>
      <c r="R33" s="383"/>
      <c r="S33" s="383"/>
      <c r="T33" s="200"/>
      <c r="U33" s="418" t="s">
        <v>187</v>
      </c>
      <c r="V33" s="418"/>
      <c r="W33" s="383" t="s">
        <v>188</v>
      </c>
      <c r="X33" s="383"/>
      <c r="Y33" s="383"/>
      <c r="Z33" s="383"/>
      <c r="AA33" s="383"/>
      <c r="AB33" s="383"/>
      <c r="AC33" s="383"/>
      <c r="AD33" s="383"/>
      <c r="AE33" s="383"/>
      <c r="AF33" s="383"/>
      <c r="AG33" s="383"/>
      <c r="AH33" s="383"/>
      <c r="AI33" s="383"/>
      <c r="AJ33" s="383"/>
      <c r="AK33" s="383"/>
      <c r="AL33" s="200"/>
      <c r="AM33" s="418" t="s">
        <v>187</v>
      </c>
      <c r="AN33" s="418"/>
      <c r="AO33" s="383" t="s">
        <v>188</v>
      </c>
      <c r="AP33" s="383"/>
      <c r="AQ33" s="383"/>
      <c r="AR33" s="383"/>
      <c r="AS33" s="383"/>
      <c r="AT33" s="383"/>
      <c r="AU33" s="383"/>
      <c r="AV33" s="383"/>
      <c r="AW33" s="383"/>
      <c r="AX33" s="383"/>
      <c r="AY33" s="383"/>
      <c r="AZ33" s="383"/>
      <c r="BA33" s="383"/>
      <c r="BB33" s="383"/>
      <c r="BC33" s="383"/>
      <c r="BD33" s="201"/>
      <c r="BE33" s="383" t="s">
        <v>189</v>
      </c>
      <c r="BF33" s="383"/>
      <c r="BG33" s="383" t="s">
        <v>190</v>
      </c>
      <c r="BH33" s="383"/>
      <c r="BI33" s="383"/>
      <c r="BJ33" s="383"/>
      <c r="BK33" s="383"/>
      <c r="BL33" s="383"/>
      <c r="BM33" s="383"/>
      <c r="BN33" s="383"/>
      <c r="BO33" s="383"/>
      <c r="BP33" s="383"/>
      <c r="BQ33" s="383"/>
      <c r="BR33" s="383"/>
      <c r="BS33" s="383"/>
      <c r="BT33" s="383"/>
      <c r="BU33" s="383"/>
      <c r="BV33" s="201"/>
      <c r="BW33" s="418" t="s">
        <v>189</v>
      </c>
      <c r="BX33" s="418"/>
      <c r="BY33" s="383" t="s">
        <v>191</v>
      </c>
      <c r="BZ33" s="383"/>
      <c r="CA33" s="383"/>
      <c r="CB33" s="383"/>
      <c r="CC33" s="383"/>
      <c r="CD33" s="383"/>
      <c r="CE33" s="383"/>
      <c r="CF33" s="383"/>
      <c r="CG33" s="383"/>
      <c r="CH33" s="383"/>
      <c r="CI33" s="383"/>
      <c r="CJ33" s="383"/>
      <c r="CK33" s="383"/>
      <c r="CL33" s="383"/>
      <c r="CM33" s="383"/>
      <c r="CN33" s="200"/>
      <c r="CO33" s="418" t="s">
        <v>187</v>
      </c>
      <c r="CP33" s="418"/>
      <c r="CQ33" s="383" t="s">
        <v>192</v>
      </c>
      <c r="CR33" s="383"/>
      <c r="CS33" s="383"/>
      <c r="CT33" s="383"/>
      <c r="CU33" s="383"/>
      <c r="CV33" s="383"/>
      <c r="CW33" s="383"/>
      <c r="CX33" s="383"/>
      <c r="CY33" s="383"/>
      <c r="CZ33" s="383"/>
      <c r="DA33" s="383"/>
      <c r="DB33" s="383"/>
      <c r="DC33" s="383"/>
      <c r="DD33" s="383"/>
      <c r="DE33" s="383"/>
      <c r="DF33" s="200"/>
      <c r="DG33" s="583" t="s">
        <v>193</v>
      </c>
      <c r="DH33" s="583"/>
      <c r="DI33" s="202"/>
    </row>
    <row r="34" spans="1:113" ht="32.25" customHeight="1" x14ac:dyDescent="0.2">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国民健康保険事業特別会計</v>
      </c>
      <c r="X34" s="585"/>
      <c r="Y34" s="585"/>
      <c r="Z34" s="585"/>
      <c r="AA34" s="585"/>
      <c r="AB34" s="585"/>
      <c r="AC34" s="585"/>
      <c r="AD34" s="585"/>
      <c r="AE34" s="585"/>
      <c r="AF34" s="585"/>
      <c r="AG34" s="585"/>
      <c r="AH34" s="585"/>
      <c r="AI34" s="585"/>
      <c r="AJ34" s="585"/>
      <c r="AK34" s="585"/>
      <c r="AL34" s="175"/>
      <c r="AM34" s="584">
        <f>IF(AO34="","",MAX(C34:D43,U34:V43)+1)</f>
        <v>6</v>
      </c>
      <c r="AN34" s="584"/>
      <c r="AO34" s="585" t="str">
        <f>IF('各会計、関係団体の財政状況及び健全化判断比率'!B32="","",'各会計、関係団体の財政状況及び健全化判断比率'!B32)</f>
        <v>国民健康保険病院事業会計</v>
      </c>
      <c r="AP34" s="585"/>
      <c r="AQ34" s="585"/>
      <c r="AR34" s="585"/>
      <c r="AS34" s="585"/>
      <c r="AT34" s="585"/>
      <c r="AU34" s="585"/>
      <c r="AV34" s="585"/>
      <c r="AW34" s="585"/>
      <c r="AX34" s="585"/>
      <c r="AY34" s="585"/>
      <c r="AZ34" s="585"/>
      <c r="BA34" s="585"/>
      <c r="BB34" s="585"/>
      <c r="BC34" s="585"/>
      <c r="BD34" s="175"/>
      <c r="BE34" s="584">
        <f>IF(BG34="","",MAX(C34:D43,U34:V43,AM34:AN43)+1)</f>
        <v>7</v>
      </c>
      <c r="BF34" s="584"/>
      <c r="BG34" s="585" t="str">
        <f>IF('各会計、関係団体の財政状況及び健全化判断比率'!B33="","",'各会計、関係団体の財政状況及び健全化判断比率'!B33)</f>
        <v>簡易水道事業特別会計</v>
      </c>
      <c r="BH34" s="585"/>
      <c r="BI34" s="585"/>
      <c r="BJ34" s="585"/>
      <c r="BK34" s="585"/>
      <c r="BL34" s="585"/>
      <c r="BM34" s="585"/>
      <c r="BN34" s="585"/>
      <c r="BO34" s="585"/>
      <c r="BP34" s="585"/>
      <c r="BQ34" s="585"/>
      <c r="BR34" s="585"/>
      <c r="BS34" s="585"/>
      <c r="BT34" s="585"/>
      <c r="BU34" s="585"/>
      <c r="BV34" s="175"/>
      <c r="BW34" s="584">
        <f>IF(BY34="","",MAX(C34:D43,U34:V43,AM34:AN43,BE34:BF43)+1)</f>
        <v>9</v>
      </c>
      <c r="BX34" s="584"/>
      <c r="BY34" s="585" t="str">
        <f>IF('各会計、関係団体の財政状況及び健全化判断比率'!B68="","",'各会計、関係団体の財政状況及び健全化判断比率'!B68)</f>
        <v>宮崎県市町村総合事務組合</v>
      </c>
      <c r="BZ34" s="585"/>
      <c r="CA34" s="585"/>
      <c r="CB34" s="585"/>
      <c r="CC34" s="585"/>
      <c r="CD34" s="585"/>
      <c r="CE34" s="585"/>
      <c r="CF34" s="585"/>
      <c r="CG34" s="585"/>
      <c r="CH34" s="585"/>
      <c r="CI34" s="585"/>
      <c r="CJ34" s="585"/>
      <c r="CK34" s="585"/>
      <c r="CL34" s="585"/>
      <c r="CM34" s="585"/>
      <c r="CN34" s="175"/>
      <c r="CO34" s="584">
        <f>IF(CQ34="","",MAX(C34:D43,U34:V43,AM34:AN43,BE34:BF43,BW34:BX43)+1)</f>
        <v>18</v>
      </c>
      <c r="CP34" s="584"/>
      <c r="CQ34" s="585" t="str">
        <f>IF('各会計、関係団体の財政状況及び健全化判断比率'!BS7="","",'各会計、関係団体の財政状況及び健全化判断比率'!BS7)</f>
        <v>株式会社　南郷温泉</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2">
      <c r="A35" s="175"/>
      <c r="B35" s="199"/>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国民健康保険診療所事業特別会計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f t="shared" ref="BE35:BE43" si="1">IF(BG35="","",BE34+1)</f>
        <v>8</v>
      </c>
      <c r="BF35" s="584"/>
      <c r="BG35" s="585" t="str">
        <f>IF('各会計、関係団体の財政状況及び健全化判断比率'!B34="","",'各会計、関係団体の財政状況及び健全化判断比率'!B34)</f>
        <v>農業集落排水事業特別会計</v>
      </c>
      <c r="BH35" s="585"/>
      <c r="BI35" s="585"/>
      <c r="BJ35" s="585"/>
      <c r="BK35" s="585"/>
      <c r="BL35" s="585"/>
      <c r="BM35" s="585"/>
      <c r="BN35" s="585"/>
      <c r="BO35" s="585"/>
      <c r="BP35" s="585"/>
      <c r="BQ35" s="585"/>
      <c r="BR35" s="585"/>
      <c r="BS35" s="585"/>
      <c r="BT35" s="585"/>
      <c r="BU35" s="585"/>
      <c r="BV35" s="175"/>
      <c r="BW35" s="584">
        <f t="shared" ref="BW35:BW43" si="2">IF(BY35="","",BW34+1)</f>
        <v>10</v>
      </c>
      <c r="BX35" s="584"/>
      <c r="BY35" s="585" t="str">
        <f>IF('各会計、関係団体の財政状況及び健全化判断比率'!B69="","",'各会計、関係団体の財政状況及び健全化判断比率'!B69)</f>
        <v>宮崎県市町村総合事務組合（交通災害）</v>
      </c>
      <c r="BZ35" s="585"/>
      <c r="CA35" s="585"/>
      <c r="CB35" s="585"/>
      <c r="CC35" s="585"/>
      <c r="CD35" s="585"/>
      <c r="CE35" s="585"/>
      <c r="CF35" s="585"/>
      <c r="CG35" s="585"/>
      <c r="CH35" s="585"/>
      <c r="CI35" s="585"/>
      <c r="CJ35" s="585"/>
      <c r="CK35" s="585"/>
      <c r="CL35" s="585"/>
      <c r="CM35" s="585"/>
      <c r="CN35" s="175"/>
      <c r="CO35" s="584">
        <f t="shared" ref="CO35:CO43" si="3">IF(CQ35="","",CO34+1)</f>
        <v>19</v>
      </c>
      <c r="CP35" s="584"/>
      <c r="CQ35" s="585" t="str">
        <f>IF('各会計、関係団体の財政状況及び健全化判断比率'!BS8="","",'各会計、関係団体の財政状況及び健全化判断比率'!BS8)</f>
        <v>株式会社　レイクランド西郷</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2">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介護保険事業特別会計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11</v>
      </c>
      <c r="BX36" s="584"/>
      <c r="BY36" s="585" t="str">
        <f>IF('各会計、関係団体の財政状況及び健全化判断比率'!B70="","",'各会計、関係団体の財政状況及び健全化判断比率'!B70)</f>
        <v>宮崎県市町村総合事務組合（自治会館）</v>
      </c>
      <c r="BZ36" s="585"/>
      <c r="CA36" s="585"/>
      <c r="CB36" s="585"/>
      <c r="CC36" s="585"/>
      <c r="CD36" s="585"/>
      <c r="CE36" s="585"/>
      <c r="CF36" s="585"/>
      <c r="CG36" s="585"/>
      <c r="CH36" s="585"/>
      <c r="CI36" s="585"/>
      <c r="CJ36" s="585"/>
      <c r="CK36" s="585"/>
      <c r="CL36" s="585"/>
      <c r="CM36" s="585"/>
      <c r="CN36" s="175"/>
      <c r="CO36" s="584">
        <f t="shared" si="3"/>
        <v>20</v>
      </c>
      <c r="CP36" s="584"/>
      <c r="CQ36" s="585" t="str">
        <f>IF('各会計、関係団体の財政状況及び健全化判断比率'!BS9="","",'各会計、関係団体の財政状況及び健全化判断比率'!BS9)</f>
        <v>（一社）宮崎県林業公社</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2">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5</v>
      </c>
      <c r="V37" s="584"/>
      <c r="W37" s="585" t="str">
        <f>IF('各会計、関係団体の財政状況及び健全化判断比率'!B31="","",'各会計、関係団体の財政状況及び健全化判断比率'!B31)</f>
        <v>後期高齢者医療事業特別会計</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12</v>
      </c>
      <c r="BX37" s="584"/>
      <c r="BY37" s="585" t="str">
        <f>IF('各会計、関係団体の財政状況及び健全化判断比率'!B71="","",'各会計、関係団体の財政状況及び健全化判断比率'!B71)</f>
        <v>宮崎県後期高齢者医療広域連合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2">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13</v>
      </c>
      <c r="BX38" s="584"/>
      <c r="BY38" s="585" t="str">
        <f>IF('各会計、関係団体の財政状況及び健全化判断比率'!B72="","",'各会計、関係団体の財政状況及び健全化判断比率'!B72)</f>
        <v>宮崎県後期高齢者医療広域連合（特別会計）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2">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14</v>
      </c>
      <c r="BX39" s="584"/>
      <c r="BY39" s="585" t="str">
        <f>IF('各会計、関係団体の財政状況及び健全化判断比率'!B73="","",'各会計、関係団体の財政状況及び健全化判断比率'!B73)</f>
        <v>宮崎県北部広域行政事務組合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2">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15</v>
      </c>
      <c r="BX40" s="584"/>
      <c r="BY40" s="585" t="str">
        <f>IF('各会計、関係団体の財政状況及び健全化判断比率'!B74="","",'各会計、関係団体の財政状況及び健全化判断比率'!B74)</f>
        <v>宮崎県北部広域行政事務組合（特別会計）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2">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16</v>
      </c>
      <c r="BX41" s="584"/>
      <c r="BY41" s="585" t="str">
        <f>IF('各会計、関係団体の財政状況及び健全化判断比率'!B75="","",'各会計、関係団体の財政状況及び健全化判断比率'!B75)</f>
        <v>日向東臼杵広域連合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2">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17</v>
      </c>
      <c r="BX42" s="584"/>
      <c r="BY42" s="585" t="str">
        <f>IF('各会計、関係団体の財政状況及び健全化判断比率'!B76="","",'各会計、関係団体の財政状況及び健全化判断比率'!B76)</f>
        <v>入郷地区衛生組合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2">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194</v>
      </c>
      <c r="E46" s="587" t="s">
        <v>195</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196</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197</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198</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199</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200</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201</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202</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B4qx3gScOZgbdi9TYBtS+joHL0yJ+/CxntNMr01C34kAsRyfpweH1A2nf/hx19BrOTXuFRFNqQ/9oNQFoB7c5Q==" saltValue="8T5Wn/hG6riN5wGfnODhV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203</v>
      </c>
      <c r="DI1" s="590"/>
      <c r="DJ1" s="590"/>
      <c r="DK1" s="590"/>
      <c r="DL1" s="590"/>
      <c r="DM1" s="590"/>
      <c r="DN1" s="591"/>
      <c r="DO1" s="208"/>
      <c r="DP1" s="589" t="s">
        <v>204</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206</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207</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208</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209</v>
      </c>
      <c r="S4" s="593"/>
      <c r="T4" s="593"/>
      <c r="U4" s="593"/>
      <c r="V4" s="593"/>
      <c r="W4" s="593"/>
      <c r="X4" s="593"/>
      <c r="Y4" s="594"/>
      <c r="Z4" s="592" t="s">
        <v>210</v>
      </c>
      <c r="AA4" s="593"/>
      <c r="AB4" s="593"/>
      <c r="AC4" s="594"/>
      <c r="AD4" s="592" t="s">
        <v>211</v>
      </c>
      <c r="AE4" s="593"/>
      <c r="AF4" s="593"/>
      <c r="AG4" s="593"/>
      <c r="AH4" s="593"/>
      <c r="AI4" s="593"/>
      <c r="AJ4" s="593"/>
      <c r="AK4" s="594"/>
      <c r="AL4" s="592" t="s">
        <v>210</v>
      </c>
      <c r="AM4" s="593"/>
      <c r="AN4" s="593"/>
      <c r="AO4" s="594"/>
      <c r="AP4" s="595" t="s">
        <v>212</v>
      </c>
      <c r="AQ4" s="595"/>
      <c r="AR4" s="595"/>
      <c r="AS4" s="595"/>
      <c r="AT4" s="595"/>
      <c r="AU4" s="595"/>
      <c r="AV4" s="595"/>
      <c r="AW4" s="595"/>
      <c r="AX4" s="595"/>
      <c r="AY4" s="595"/>
      <c r="AZ4" s="595"/>
      <c r="BA4" s="595"/>
      <c r="BB4" s="595"/>
      <c r="BC4" s="595"/>
      <c r="BD4" s="595"/>
      <c r="BE4" s="595"/>
      <c r="BF4" s="595"/>
      <c r="BG4" s="595" t="s">
        <v>213</v>
      </c>
      <c r="BH4" s="595"/>
      <c r="BI4" s="595"/>
      <c r="BJ4" s="595"/>
      <c r="BK4" s="595"/>
      <c r="BL4" s="595"/>
      <c r="BM4" s="595"/>
      <c r="BN4" s="595"/>
      <c r="BO4" s="595" t="s">
        <v>210</v>
      </c>
      <c r="BP4" s="595"/>
      <c r="BQ4" s="595"/>
      <c r="BR4" s="595"/>
      <c r="BS4" s="595" t="s">
        <v>214</v>
      </c>
      <c r="BT4" s="595"/>
      <c r="BU4" s="595"/>
      <c r="BV4" s="595"/>
      <c r="BW4" s="595"/>
      <c r="BX4" s="595"/>
      <c r="BY4" s="595"/>
      <c r="BZ4" s="595"/>
      <c r="CA4" s="595"/>
      <c r="CB4" s="595"/>
      <c r="CD4" s="592" t="s">
        <v>215</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216</v>
      </c>
      <c r="C5" s="597"/>
      <c r="D5" s="597"/>
      <c r="E5" s="597"/>
      <c r="F5" s="597"/>
      <c r="G5" s="597"/>
      <c r="H5" s="597"/>
      <c r="I5" s="597"/>
      <c r="J5" s="597"/>
      <c r="K5" s="597"/>
      <c r="L5" s="597"/>
      <c r="M5" s="597"/>
      <c r="N5" s="597"/>
      <c r="O5" s="597"/>
      <c r="P5" s="597"/>
      <c r="Q5" s="598"/>
      <c r="R5" s="599">
        <v>896507</v>
      </c>
      <c r="S5" s="600"/>
      <c r="T5" s="600"/>
      <c r="U5" s="600"/>
      <c r="V5" s="600"/>
      <c r="W5" s="600"/>
      <c r="X5" s="600"/>
      <c r="Y5" s="601"/>
      <c r="Z5" s="602">
        <v>8.6999999999999993</v>
      </c>
      <c r="AA5" s="602"/>
      <c r="AB5" s="602"/>
      <c r="AC5" s="602"/>
      <c r="AD5" s="603">
        <v>896507</v>
      </c>
      <c r="AE5" s="603"/>
      <c r="AF5" s="603"/>
      <c r="AG5" s="603"/>
      <c r="AH5" s="603"/>
      <c r="AI5" s="603"/>
      <c r="AJ5" s="603"/>
      <c r="AK5" s="603"/>
      <c r="AL5" s="604">
        <v>17.7</v>
      </c>
      <c r="AM5" s="605"/>
      <c r="AN5" s="605"/>
      <c r="AO5" s="606"/>
      <c r="AP5" s="596" t="s">
        <v>217</v>
      </c>
      <c r="AQ5" s="597"/>
      <c r="AR5" s="597"/>
      <c r="AS5" s="597"/>
      <c r="AT5" s="597"/>
      <c r="AU5" s="597"/>
      <c r="AV5" s="597"/>
      <c r="AW5" s="597"/>
      <c r="AX5" s="597"/>
      <c r="AY5" s="597"/>
      <c r="AZ5" s="597"/>
      <c r="BA5" s="597"/>
      <c r="BB5" s="597"/>
      <c r="BC5" s="597"/>
      <c r="BD5" s="597"/>
      <c r="BE5" s="597"/>
      <c r="BF5" s="598"/>
      <c r="BG5" s="610">
        <v>885353</v>
      </c>
      <c r="BH5" s="611"/>
      <c r="BI5" s="611"/>
      <c r="BJ5" s="611"/>
      <c r="BK5" s="611"/>
      <c r="BL5" s="611"/>
      <c r="BM5" s="611"/>
      <c r="BN5" s="612"/>
      <c r="BO5" s="613">
        <v>98.8</v>
      </c>
      <c r="BP5" s="613"/>
      <c r="BQ5" s="613"/>
      <c r="BR5" s="613"/>
      <c r="BS5" s="614">
        <v>124611</v>
      </c>
      <c r="BT5" s="614"/>
      <c r="BU5" s="614"/>
      <c r="BV5" s="614"/>
      <c r="BW5" s="614"/>
      <c r="BX5" s="614"/>
      <c r="BY5" s="614"/>
      <c r="BZ5" s="614"/>
      <c r="CA5" s="614"/>
      <c r="CB5" s="618"/>
      <c r="CD5" s="592" t="s">
        <v>212</v>
      </c>
      <c r="CE5" s="593"/>
      <c r="CF5" s="593"/>
      <c r="CG5" s="593"/>
      <c r="CH5" s="593"/>
      <c r="CI5" s="593"/>
      <c r="CJ5" s="593"/>
      <c r="CK5" s="593"/>
      <c r="CL5" s="593"/>
      <c r="CM5" s="593"/>
      <c r="CN5" s="593"/>
      <c r="CO5" s="593"/>
      <c r="CP5" s="593"/>
      <c r="CQ5" s="594"/>
      <c r="CR5" s="592" t="s">
        <v>218</v>
      </c>
      <c r="CS5" s="593"/>
      <c r="CT5" s="593"/>
      <c r="CU5" s="593"/>
      <c r="CV5" s="593"/>
      <c r="CW5" s="593"/>
      <c r="CX5" s="593"/>
      <c r="CY5" s="594"/>
      <c r="CZ5" s="592" t="s">
        <v>210</v>
      </c>
      <c r="DA5" s="593"/>
      <c r="DB5" s="593"/>
      <c r="DC5" s="594"/>
      <c r="DD5" s="592" t="s">
        <v>219</v>
      </c>
      <c r="DE5" s="593"/>
      <c r="DF5" s="593"/>
      <c r="DG5" s="593"/>
      <c r="DH5" s="593"/>
      <c r="DI5" s="593"/>
      <c r="DJ5" s="593"/>
      <c r="DK5" s="593"/>
      <c r="DL5" s="593"/>
      <c r="DM5" s="593"/>
      <c r="DN5" s="593"/>
      <c r="DO5" s="593"/>
      <c r="DP5" s="594"/>
      <c r="DQ5" s="592" t="s">
        <v>220</v>
      </c>
      <c r="DR5" s="593"/>
      <c r="DS5" s="593"/>
      <c r="DT5" s="593"/>
      <c r="DU5" s="593"/>
      <c r="DV5" s="593"/>
      <c r="DW5" s="593"/>
      <c r="DX5" s="593"/>
      <c r="DY5" s="593"/>
      <c r="DZ5" s="593"/>
      <c r="EA5" s="593"/>
      <c r="EB5" s="593"/>
      <c r="EC5" s="594"/>
    </row>
    <row r="6" spans="2:143" ht="11.25" customHeight="1" x14ac:dyDescent="0.2">
      <c r="B6" s="607" t="s">
        <v>221</v>
      </c>
      <c r="C6" s="608"/>
      <c r="D6" s="608"/>
      <c r="E6" s="608"/>
      <c r="F6" s="608"/>
      <c r="G6" s="608"/>
      <c r="H6" s="608"/>
      <c r="I6" s="608"/>
      <c r="J6" s="608"/>
      <c r="K6" s="608"/>
      <c r="L6" s="608"/>
      <c r="M6" s="608"/>
      <c r="N6" s="608"/>
      <c r="O6" s="608"/>
      <c r="P6" s="608"/>
      <c r="Q6" s="609"/>
      <c r="R6" s="610">
        <v>262450</v>
      </c>
      <c r="S6" s="611"/>
      <c r="T6" s="611"/>
      <c r="U6" s="611"/>
      <c r="V6" s="611"/>
      <c r="W6" s="611"/>
      <c r="X6" s="611"/>
      <c r="Y6" s="612"/>
      <c r="Z6" s="613">
        <v>2.5</v>
      </c>
      <c r="AA6" s="613"/>
      <c r="AB6" s="613"/>
      <c r="AC6" s="613"/>
      <c r="AD6" s="614">
        <v>262450</v>
      </c>
      <c r="AE6" s="614"/>
      <c r="AF6" s="614"/>
      <c r="AG6" s="614"/>
      <c r="AH6" s="614"/>
      <c r="AI6" s="614"/>
      <c r="AJ6" s="614"/>
      <c r="AK6" s="614"/>
      <c r="AL6" s="615">
        <v>5.2</v>
      </c>
      <c r="AM6" s="616"/>
      <c r="AN6" s="616"/>
      <c r="AO6" s="617"/>
      <c r="AP6" s="607" t="s">
        <v>222</v>
      </c>
      <c r="AQ6" s="608"/>
      <c r="AR6" s="608"/>
      <c r="AS6" s="608"/>
      <c r="AT6" s="608"/>
      <c r="AU6" s="608"/>
      <c r="AV6" s="608"/>
      <c r="AW6" s="608"/>
      <c r="AX6" s="608"/>
      <c r="AY6" s="608"/>
      <c r="AZ6" s="608"/>
      <c r="BA6" s="608"/>
      <c r="BB6" s="608"/>
      <c r="BC6" s="608"/>
      <c r="BD6" s="608"/>
      <c r="BE6" s="608"/>
      <c r="BF6" s="609"/>
      <c r="BG6" s="610">
        <v>885353</v>
      </c>
      <c r="BH6" s="611"/>
      <c r="BI6" s="611"/>
      <c r="BJ6" s="611"/>
      <c r="BK6" s="611"/>
      <c r="BL6" s="611"/>
      <c r="BM6" s="611"/>
      <c r="BN6" s="612"/>
      <c r="BO6" s="613">
        <v>98.8</v>
      </c>
      <c r="BP6" s="613"/>
      <c r="BQ6" s="613"/>
      <c r="BR6" s="613"/>
      <c r="BS6" s="614">
        <v>124611</v>
      </c>
      <c r="BT6" s="614"/>
      <c r="BU6" s="614"/>
      <c r="BV6" s="614"/>
      <c r="BW6" s="614"/>
      <c r="BX6" s="614"/>
      <c r="BY6" s="614"/>
      <c r="BZ6" s="614"/>
      <c r="CA6" s="614"/>
      <c r="CB6" s="618"/>
      <c r="CD6" s="596" t="s">
        <v>223</v>
      </c>
      <c r="CE6" s="597"/>
      <c r="CF6" s="597"/>
      <c r="CG6" s="597"/>
      <c r="CH6" s="597"/>
      <c r="CI6" s="597"/>
      <c r="CJ6" s="597"/>
      <c r="CK6" s="597"/>
      <c r="CL6" s="597"/>
      <c r="CM6" s="597"/>
      <c r="CN6" s="597"/>
      <c r="CO6" s="597"/>
      <c r="CP6" s="597"/>
      <c r="CQ6" s="598"/>
      <c r="CR6" s="610">
        <v>61447</v>
      </c>
      <c r="CS6" s="611"/>
      <c r="CT6" s="611"/>
      <c r="CU6" s="611"/>
      <c r="CV6" s="611"/>
      <c r="CW6" s="611"/>
      <c r="CX6" s="611"/>
      <c r="CY6" s="612"/>
      <c r="CZ6" s="604">
        <v>0.6</v>
      </c>
      <c r="DA6" s="605"/>
      <c r="DB6" s="605"/>
      <c r="DC6" s="621"/>
      <c r="DD6" s="619" t="s">
        <v>122</v>
      </c>
      <c r="DE6" s="611"/>
      <c r="DF6" s="611"/>
      <c r="DG6" s="611"/>
      <c r="DH6" s="611"/>
      <c r="DI6" s="611"/>
      <c r="DJ6" s="611"/>
      <c r="DK6" s="611"/>
      <c r="DL6" s="611"/>
      <c r="DM6" s="611"/>
      <c r="DN6" s="611"/>
      <c r="DO6" s="611"/>
      <c r="DP6" s="612"/>
      <c r="DQ6" s="619">
        <v>61447</v>
      </c>
      <c r="DR6" s="611"/>
      <c r="DS6" s="611"/>
      <c r="DT6" s="611"/>
      <c r="DU6" s="611"/>
      <c r="DV6" s="611"/>
      <c r="DW6" s="611"/>
      <c r="DX6" s="611"/>
      <c r="DY6" s="611"/>
      <c r="DZ6" s="611"/>
      <c r="EA6" s="611"/>
      <c r="EB6" s="611"/>
      <c r="EC6" s="620"/>
    </row>
    <row r="7" spans="2:143" ht="11.25" customHeight="1" x14ac:dyDescent="0.2">
      <c r="B7" s="607" t="s">
        <v>224</v>
      </c>
      <c r="C7" s="608"/>
      <c r="D7" s="608"/>
      <c r="E7" s="608"/>
      <c r="F7" s="608"/>
      <c r="G7" s="608"/>
      <c r="H7" s="608"/>
      <c r="I7" s="608"/>
      <c r="J7" s="608"/>
      <c r="K7" s="608"/>
      <c r="L7" s="608"/>
      <c r="M7" s="608"/>
      <c r="N7" s="608"/>
      <c r="O7" s="608"/>
      <c r="P7" s="608"/>
      <c r="Q7" s="609"/>
      <c r="R7" s="610">
        <v>60</v>
      </c>
      <c r="S7" s="611"/>
      <c r="T7" s="611"/>
      <c r="U7" s="611"/>
      <c r="V7" s="611"/>
      <c r="W7" s="611"/>
      <c r="X7" s="611"/>
      <c r="Y7" s="612"/>
      <c r="Z7" s="613">
        <v>0</v>
      </c>
      <c r="AA7" s="613"/>
      <c r="AB7" s="613"/>
      <c r="AC7" s="613"/>
      <c r="AD7" s="614">
        <v>60</v>
      </c>
      <c r="AE7" s="614"/>
      <c r="AF7" s="614"/>
      <c r="AG7" s="614"/>
      <c r="AH7" s="614"/>
      <c r="AI7" s="614"/>
      <c r="AJ7" s="614"/>
      <c r="AK7" s="614"/>
      <c r="AL7" s="615">
        <v>0</v>
      </c>
      <c r="AM7" s="616"/>
      <c r="AN7" s="616"/>
      <c r="AO7" s="617"/>
      <c r="AP7" s="607" t="s">
        <v>225</v>
      </c>
      <c r="AQ7" s="608"/>
      <c r="AR7" s="608"/>
      <c r="AS7" s="608"/>
      <c r="AT7" s="608"/>
      <c r="AU7" s="608"/>
      <c r="AV7" s="608"/>
      <c r="AW7" s="608"/>
      <c r="AX7" s="608"/>
      <c r="AY7" s="608"/>
      <c r="AZ7" s="608"/>
      <c r="BA7" s="608"/>
      <c r="BB7" s="608"/>
      <c r="BC7" s="608"/>
      <c r="BD7" s="608"/>
      <c r="BE7" s="608"/>
      <c r="BF7" s="609"/>
      <c r="BG7" s="610">
        <v>146504</v>
      </c>
      <c r="BH7" s="611"/>
      <c r="BI7" s="611"/>
      <c r="BJ7" s="611"/>
      <c r="BK7" s="611"/>
      <c r="BL7" s="611"/>
      <c r="BM7" s="611"/>
      <c r="BN7" s="612"/>
      <c r="BO7" s="613">
        <v>16.3</v>
      </c>
      <c r="BP7" s="613"/>
      <c r="BQ7" s="613"/>
      <c r="BR7" s="613"/>
      <c r="BS7" s="614">
        <v>3012</v>
      </c>
      <c r="BT7" s="614"/>
      <c r="BU7" s="614"/>
      <c r="BV7" s="614"/>
      <c r="BW7" s="614"/>
      <c r="BX7" s="614"/>
      <c r="BY7" s="614"/>
      <c r="BZ7" s="614"/>
      <c r="CA7" s="614"/>
      <c r="CB7" s="618"/>
      <c r="CD7" s="607" t="s">
        <v>226</v>
      </c>
      <c r="CE7" s="608"/>
      <c r="CF7" s="608"/>
      <c r="CG7" s="608"/>
      <c r="CH7" s="608"/>
      <c r="CI7" s="608"/>
      <c r="CJ7" s="608"/>
      <c r="CK7" s="608"/>
      <c r="CL7" s="608"/>
      <c r="CM7" s="608"/>
      <c r="CN7" s="608"/>
      <c r="CO7" s="608"/>
      <c r="CP7" s="608"/>
      <c r="CQ7" s="609"/>
      <c r="CR7" s="610">
        <v>2196132</v>
      </c>
      <c r="CS7" s="611"/>
      <c r="CT7" s="611"/>
      <c r="CU7" s="611"/>
      <c r="CV7" s="611"/>
      <c r="CW7" s="611"/>
      <c r="CX7" s="611"/>
      <c r="CY7" s="612"/>
      <c r="CZ7" s="613">
        <v>22.6</v>
      </c>
      <c r="DA7" s="613"/>
      <c r="DB7" s="613"/>
      <c r="DC7" s="613"/>
      <c r="DD7" s="619">
        <v>146293</v>
      </c>
      <c r="DE7" s="611"/>
      <c r="DF7" s="611"/>
      <c r="DG7" s="611"/>
      <c r="DH7" s="611"/>
      <c r="DI7" s="611"/>
      <c r="DJ7" s="611"/>
      <c r="DK7" s="611"/>
      <c r="DL7" s="611"/>
      <c r="DM7" s="611"/>
      <c r="DN7" s="611"/>
      <c r="DO7" s="611"/>
      <c r="DP7" s="612"/>
      <c r="DQ7" s="619">
        <v>1521124</v>
      </c>
      <c r="DR7" s="611"/>
      <c r="DS7" s="611"/>
      <c r="DT7" s="611"/>
      <c r="DU7" s="611"/>
      <c r="DV7" s="611"/>
      <c r="DW7" s="611"/>
      <c r="DX7" s="611"/>
      <c r="DY7" s="611"/>
      <c r="DZ7" s="611"/>
      <c r="EA7" s="611"/>
      <c r="EB7" s="611"/>
      <c r="EC7" s="620"/>
    </row>
    <row r="8" spans="2:143" ht="11.25" customHeight="1" x14ac:dyDescent="0.2">
      <c r="B8" s="607" t="s">
        <v>227</v>
      </c>
      <c r="C8" s="608"/>
      <c r="D8" s="608"/>
      <c r="E8" s="608"/>
      <c r="F8" s="608"/>
      <c r="G8" s="608"/>
      <c r="H8" s="608"/>
      <c r="I8" s="608"/>
      <c r="J8" s="608"/>
      <c r="K8" s="608"/>
      <c r="L8" s="608"/>
      <c r="M8" s="608"/>
      <c r="N8" s="608"/>
      <c r="O8" s="608"/>
      <c r="P8" s="608"/>
      <c r="Q8" s="609"/>
      <c r="R8" s="610">
        <v>1313</v>
      </c>
      <c r="S8" s="611"/>
      <c r="T8" s="611"/>
      <c r="U8" s="611"/>
      <c r="V8" s="611"/>
      <c r="W8" s="611"/>
      <c r="X8" s="611"/>
      <c r="Y8" s="612"/>
      <c r="Z8" s="613">
        <v>0</v>
      </c>
      <c r="AA8" s="613"/>
      <c r="AB8" s="613"/>
      <c r="AC8" s="613"/>
      <c r="AD8" s="614">
        <v>1313</v>
      </c>
      <c r="AE8" s="614"/>
      <c r="AF8" s="614"/>
      <c r="AG8" s="614"/>
      <c r="AH8" s="614"/>
      <c r="AI8" s="614"/>
      <c r="AJ8" s="614"/>
      <c r="AK8" s="614"/>
      <c r="AL8" s="615">
        <v>0</v>
      </c>
      <c r="AM8" s="616"/>
      <c r="AN8" s="616"/>
      <c r="AO8" s="617"/>
      <c r="AP8" s="607" t="s">
        <v>228</v>
      </c>
      <c r="AQ8" s="608"/>
      <c r="AR8" s="608"/>
      <c r="AS8" s="608"/>
      <c r="AT8" s="608"/>
      <c r="AU8" s="608"/>
      <c r="AV8" s="608"/>
      <c r="AW8" s="608"/>
      <c r="AX8" s="608"/>
      <c r="AY8" s="608"/>
      <c r="AZ8" s="608"/>
      <c r="BA8" s="608"/>
      <c r="BB8" s="608"/>
      <c r="BC8" s="608"/>
      <c r="BD8" s="608"/>
      <c r="BE8" s="608"/>
      <c r="BF8" s="609"/>
      <c r="BG8" s="610">
        <v>6861</v>
      </c>
      <c r="BH8" s="611"/>
      <c r="BI8" s="611"/>
      <c r="BJ8" s="611"/>
      <c r="BK8" s="611"/>
      <c r="BL8" s="611"/>
      <c r="BM8" s="611"/>
      <c r="BN8" s="612"/>
      <c r="BO8" s="613">
        <v>0.8</v>
      </c>
      <c r="BP8" s="613"/>
      <c r="BQ8" s="613"/>
      <c r="BR8" s="613"/>
      <c r="BS8" s="614" t="s">
        <v>122</v>
      </c>
      <c r="BT8" s="614"/>
      <c r="BU8" s="614"/>
      <c r="BV8" s="614"/>
      <c r="BW8" s="614"/>
      <c r="BX8" s="614"/>
      <c r="BY8" s="614"/>
      <c r="BZ8" s="614"/>
      <c r="CA8" s="614"/>
      <c r="CB8" s="618"/>
      <c r="CD8" s="607" t="s">
        <v>229</v>
      </c>
      <c r="CE8" s="608"/>
      <c r="CF8" s="608"/>
      <c r="CG8" s="608"/>
      <c r="CH8" s="608"/>
      <c r="CI8" s="608"/>
      <c r="CJ8" s="608"/>
      <c r="CK8" s="608"/>
      <c r="CL8" s="608"/>
      <c r="CM8" s="608"/>
      <c r="CN8" s="608"/>
      <c r="CO8" s="608"/>
      <c r="CP8" s="608"/>
      <c r="CQ8" s="609"/>
      <c r="CR8" s="610">
        <v>1460175</v>
      </c>
      <c r="CS8" s="611"/>
      <c r="CT8" s="611"/>
      <c r="CU8" s="611"/>
      <c r="CV8" s="611"/>
      <c r="CW8" s="611"/>
      <c r="CX8" s="611"/>
      <c r="CY8" s="612"/>
      <c r="CZ8" s="613">
        <v>15</v>
      </c>
      <c r="DA8" s="613"/>
      <c r="DB8" s="613"/>
      <c r="DC8" s="613"/>
      <c r="DD8" s="619">
        <v>13074</v>
      </c>
      <c r="DE8" s="611"/>
      <c r="DF8" s="611"/>
      <c r="DG8" s="611"/>
      <c r="DH8" s="611"/>
      <c r="DI8" s="611"/>
      <c r="DJ8" s="611"/>
      <c r="DK8" s="611"/>
      <c r="DL8" s="611"/>
      <c r="DM8" s="611"/>
      <c r="DN8" s="611"/>
      <c r="DO8" s="611"/>
      <c r="DP8" s="612"/>
      <c r="DQ8" s="619">
        <v>958339</v>
      </c>
      <c r="DR8" s="611"/>
      <c r="DS8" s="611"/>
      <c r="DT8" s="611"/>
      <c r="DU8" s="611"/>
      <c r="DV8" s="611"/>
      <c r="DW8" s="611"/>
      <c r="DX8" s="611"/>
      <c r="DY8" s="611"/>
      <c r="DZ8" s="611"/>
      <c r="EA8" s="611"/>
      <c r="EB8" s="611"/>
      <c r="EC8" s="620"/>
    </row>
    <row r="9" spans="2:143" ht="11.25" customHeight="1" x14ac:dyDescent="0.2">
      <c r="B9" s="607" t="s">
        <v>230</v>
      </c>
      <c r="C9" s="608"/>
      <c r="D9" s="608"/>
      <c r="E9" s="608"/>
      <c r="F9" s="608"/>
      <c r="G9" s="608"/>
      <c r="H9" s="608"/>
      <c r="I9" s="608"/>
      <c r="J9" s="608"/>
      <c r="K9" s="608"/>
      <c r="L9" s="608"/>
      <c r="M9" s="608"/>
      <c r="N9" s="608"/>
      <c r="O9" s="608"/>
      <c r="P9" s="608"/>
      <c r="Q9" s="609"/>
      <c r="R9" s="610">
        <v>1435</v>
      </c>
      <c r="S9" s="611"/>
      <c r="T9" s="611"/>
      <c r="U9" s="611"/>
      <c r="V9" s="611"/>
      <c r="W9" s="611"/>
      <c r="X9" s="611"/>
      <c r="Y9" s="612"/>
      <c r="Z9" s="613">
        <v>0</v>
      </c>
      <c r="AA9" s="613"/>
      <c r="AB9" s="613"/>
      <c r="AC9" s="613"/>
      <c r="AD9" s="614">
        <v>1435</v>
      </c>
      <c r="AE9" s="614"/>
      <c r="AF9" s="614"/>
      <c r="AG9" s="614"/>
      <c r="AH9" s="614"/>
      <c r="AI9" s="614"/>
      <c r="AJ9" s="614"/>
      <c r="AK9" s="614"/>
      <c r="AL9" s="615">
        <v>0</v>
      </c>
      <c r="AM9" s="616"/>
      <c r="AN9" s="616"/>
      <c r="AO9" s="617"/>
      <c r="AP9" s="607" t="s">
        <v>231</v>
      </c>
      <c r="AQ9" s="608"/>
      <c r="AR9" s="608"/>
      <c r="AS9" s="608"/>
      <c r="AT9" s="608"/>
      <c r="AU9" s="608"/>
      <c r="AV9" s="608"/>
      <c r="AW9" s="608"/>
      <c r="AX9" s="608"/>
      <c r="AY9" s="608"/>
      <c r="AZ9" s="608"/>
      <c r="BA9" s="608"/>
      <c r="BB9" s="608"/>
      <c r="BC9" s="608"/>
      <c r="BD9" s="608"/>
      <c r="BE9" s="608"/>
      <c r="BF9" s="609"/>
      <c r="BG9" s="610">
        <v>125589</v>
      </c>
      <c r="BH9" s="611"/>
      <c r="BI9" s="611"/>
      <c r="BJ9" s="611"/>
      <c r="BK9" s="611"/>
      <c r="BL9" s="611"/>
      <c r="BM9" s="611"/>
      <c r="BN9" s="612"/>
      <c r="BO9" s="613">
        <v>14</v>
      </c>
      <c r="BP9" s="613"/>
      <c r="BQ9" s="613"/>
      <c r="BR9" s="613"/>
      <c r="BS9" s="614" t="s">
        <v>122</v>
      </c>
      <c r="BT9" s="614"/>
      <c r="BU9" s="614"/>
      <c r="BV9" s="614"/>
      <c r="BW9" s="614"/>
      <c r="BX9" s="614"/>
      <c r="BY9" s="614"/>
      <c r="BZ9" s="614"/>
      <c r="CA9" s="614"/>
      <c r="CB9" s="618"/>
      <c r="CD9" s="607" t="s">
        <v>232</v>
      </c>
      <c r="CE9" s="608"/>
      <c r="CF9" s="608"/>
      <c r="CG9" s="608"/>
      <c r="CH9" s="608"/>
      <c r="CI9" s="608"/>
      <c r="CJ9" s="608"/>
      <c r="CK9" s="608"/>
      <c r="CL9" s="608"/>
      <c r="CM9" s="608"/>
      <c r="CN9" s="608"/>
      <c r="CO9" s="608"/>
      <c r="CP9" s="608"/>
      <c r="CQ9" s="609"/>
      <c r="CR9" s="610">
        <v>787809</v>
      </c>
      <c r="CS9" s="611"/>
      <c r="CT9" s="611"/>
      <c r="CU9" s="611"/>
      <c r="CV9" s="611"/>
      <c r="CW9" s="611"/>
      <c r="CX9" s="611"/>
      <c r="CY9" s="612"/>
      <c r="CZ9" s="613">
        <v>8.1</v>
      </c>
      <c r="DA9" s="613"/>
      <c r="DB9" s="613"/>
      <c r="DC9" s="613"/>
      <c r="DD9" s="619">
        <v>17518</v>
      </c>
      <c r="DE9" s="611"/>
      <c r="DF9" s="611"/>
      <c r="DG9" s="611"/>
      <c r="DH9" s="611"/>
      <c r="DI9" s="611"/>
      <c r="DJ9" s="611"/>
      <c r="DK9" s="611"/>
      <c r="DL9" s="611"/>
      <c r="DM9" s="611"/>
      <c r="DN9" s="611"/>
      <c r="DO9" s="611"/>
      <c r="DP9" s="612"/>
      <c r="DQ9" s="619">
        <v>745820</v>
      </c>
      <c r="DR9" s="611"/>
      <c r="DS9" s="611"/>
      <c r="DT9" s="611"/>
      <c r="DU9" s="611"/>
      <c r="DV9" s="611"/>
      <c r="DW9" s="611"/>
      <c r="DX9" s="611"/>
      <c r="DY9" s="611"/>
      <c r="DZ9" s="611"/>
      <c r="EA9" s="611"/>
      <c r="EB9" s="611"/>
      <c r="EC9" s="620"/>
    </row>
    <row r="10" spans="2:143" ht="11.25" customHeight="1" x14ac:dyDescent="0.2">
      <c r="B10" s="607" t="s">
        <v>233</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234</v>
      </c>
      <c r="AQ10" s="608"/>
      <c r="AR10" s="608"/>
      <c r="AS10" s="608"/>
      <c r="AT10" s="608"/>
      <c r="AU10" s="608"/>
      <c r="AV10" s="608"/>
      <c r="AW10" s="608"/>
      <c r="AX10" s="608"/>
      <c r="AY10" s="608"/>
      <c r="AZ10" s="608"/>
      <c r="BA10" s="608"/>
      <c r="BB10" s="608"/>
      <c r="BC10" s="608"/>
      <c r="BD10" s="608"/>
      <c r="BE10" s="608"/>
      <c r="BF10" s="609"/>
      <c r="BG10" s="610">
        <v>8424</v>
      </c>
      <c r="BH10" s="611"/>
      <c r="BI10" s="611"/>
      <c r="BJ10" s="611"/>
      <c r="BK10" s="611"/>
      <c r="BL10" s="611"/>
      <c r="BM10" s="611"/>
      <c r="BN10" s="612"/>
      <c r="BO10" s="613">
        <v>0.9</v>
      </c>
      <c r="BP10" s="613"/>
      <c r="BQ10" s="613"/>
      <c r="BR10" s="613"/>
      <c r="BS10" s="614">
        <v>1404</v>
      </c>
      <c r="BT10" s="614"/>
      <c r="BU10" s="614"/>
      <c r="BV10" s="614"/>
      <c r="BW10" s="614"/>
      <c r="BX10" s="614"/>
      <c r="BY10" s="614"/>
      <c r="BZ10" s="614"/>
      <c r="CA10" s="614"/>
      <c r="CB10" s="618"/>
      <c r="CD10" s="607" t="s">
        <v>235</v>
      </c>
      <c r="CE10" s="608"/>
      <c r="CF10" s="608"/>
      <c r="CG10" s="608"/>
      <c r="CH10" s="608"/>
      <c r="CI10" s="608"/>
      <c r="CJ10" s="608"/>
      <c r="CK10" s="608"/>
      <c r="CL10" s="608"/>
      <c r="CM10" s="608"/>
      <c r="CN10" s="608"/>
      <c r="CO10" s="608"/>
      <c r="CP10" s="608"/>
      <c r="CQ10" s="609"/>
      <c r="CR10" s="610" t="s">
        <v>122</v>
      </c>
      <c r="CS10" s="611"/>
      <c r="CT10" s="611"/>
      <c r="CU10" s="611"/>
      <c r="CV10" s="611"/>
      <c r="CW10" s="611"/>
      <c r="CX10" s="611"/>
      <c r="CY10" s="612"/>
      <c r="CZ10" s="613" t="s">
        <v>122</v>
      </c>
      <c r="DA10" s="613"/>
      <c r="DB10" s="613"/>
      <c r="DC10" s="613"/>
      <c r="DD10" s="619" t="s">
        <v>122</v>
      </c>
      <c r="DE10" s="611"/>
      <c r="DF10" s="611"/>
      <c r="DG10" s="611"/>
      <c r="DH10" s="611"/>
      <c r="DI10" s="611"/>
      <c r="DJ10" s="611"/>
      <c r="DK10" s="611"/>
      <c r="DL10" s="611"/>
      <c r="DM10" s="611"/>
      <c r="DN10" s="611"/>
      <c r="DO10" s="611"/>
      <c r="DP10" s="612"/>
      <c r="DQ10" s="619" t="s">
        <v>122</v>
      </c>
      <c r="DR10" s="611"/>
      <c r="DS10" s="611"/>
      <c r="DT10" s="611"/>
      <c r="DU10" s="611"/>
      <c r="DV10" s="611"/>
      <c r="DW10" s="611"/>
      <c r="DX10" s="611"/>
      <c r="DY10" s="611"/>
      <c r="DZ10" s="611"/>
      <c r="EA10" s="611"/>
      <c r="EB10" s="611"/>
      <c r="EC10" s="620"/>
    </row>
    <row r="11" spans="2:143" ht="11.25" customHeight="1" x14ac:dyDescent="0.2">
      <c r="B11" s="607" t="s">
        <v>236</v>
      </c>
      <c r="C11" s="608"/>
      <c r="D11" s="608"/>
      <c r="E11" s="608"/>
      <c r="F11" s="608"/>
      <c r="G11" s="608"/>
      <c r="H11" s="608"/>
      <c r="I11" s="608"/>
      <c r="J11" s="608"/>
      <c r="K11" s="608"/>
      <c r="L11" s="608"/>
      <c r="M11" s="608"/>
      <c r="N11" s="608"/>
      <c r="O11" s="608"/>
      <c r="P11" s="608"/>
      <c r="Q11" s="609"/>
      <c r="R11" s="610">
        <v>118939</v>
      </c>
      <c r="S11" s="611"/>
      <c r="T11" s="611"/>
      <c r="U11" s="611"/>
      <c r="V11" s="611"/>
      <c r="W11" s="611"/>
      <c r="X11" s="611"/>
      <c r="Y11" s="612"/>
      <c r="Z11" s="615">
        <v>1.1000000000000001</v>
      </c>
      <c r="AA11" s="616"/>
      <c r="AB11" s="616"/>
      <c r="AC11" s="622"/>
      <c r="AD11" s="619">
        <v>118939</v>
      </c>
      <c r="AE11" s="611"/>
      <c r="AF11" s="611"/>
      <c r="AG11" s="611"/>
      <c r="AH11" s="611"/>
      <c r="AI11" s="611"/>
      <c r="AJ11" s="611"/>
      <c r="AK11" s="612"/>
      <c r="AL11" s="615">
        <v>2.2999999999999998</v>
      </c>
      <c r="AM11" s="616"/>
      <c r="AN11" s="616"/>
      <c r="AO11" s="617"/>
      <c r="AP11" s="607" t="s">
        <v>237</v>
      </c>
      <c r="AQ11" s="608"/>
      <c r="AR11" s="608"/>
      <c r="AS11" s="608"/>
      <c r="AT11" s="608"/>
      <c r="AU11" s="608"/>
      <c r="AV11" s="608"/>
      <c r="AW11" s="608"/>
      <c r="AX11" s="608"/>
      <c r="AY11" s="608"/>
      <c r="AZ11" s="608"/>
      <c r="BA11" s="608"/>
      <c r="BB11" s="608"/>
      <c r="BC11" s="608"/>
      <c r="BD11" s="608"/>
      <c r="BE11" s="608"/>
      <c r="BF11" s="609"/>
      <c r="BG11" s="610">
        <v>5630</v>
      </c>
      <c r="BH11" s="611"/>
      <c r="BI11" s="611"/>
      <c r="BJ11" s="611"/>
      <c r="BK11" s="611"/>
      <c r="BL11" s="611"/>
      <c r="BM11" s="611"/>
      <c r="BN11" s="612"/>
      <c r="BO11" s="613">
        <v>0.6</v>
      </c>
      <c r="BP11" s="613"/>
      <c r="BQ11" s="613"/>
      <c r="BR11" s="613"/>
      <c r="BS11" s="614">
        <v>1608</v>
      </c>
      <c r="BT11" s="614"/>
      <c r="BU11" s="614"/>
      <c r="BV11" s="614"/>
      <c r="BW11" s="614"/>
      <c r="BX11" s="614"/>
      <c r="BY11" s="614"/>
      <c r="BZ11" s="614"/>
      <c r="CA11" s="614"/>
      <c r="CB11" s="618"/>
      <c r="CD11" s="607" t="s">
        <v>238</v>
      </c>
      <c r="CE11" s="608"/>
      <c r="CF11" s="608"/>
      <c r="CG11" s="608"/>
      <c r="CH11" s="608"/>
      <c r="CI11" s="608"/>
      <c r="CJ11" s="608"/>
      <c r="CK11" s="608"/>
      <c r="CL11" s="608"/>
      <c r="CM11" s="608"/>
      <c r="CN11" s="608"/>
      <c r="CO11" s="608"/>
      <c r="CP11" s="608"/>
      <c r="CQ11" s="609"/>
      <c r="CR11" s="610">
        <v>960442</v>
      </c>
      <c r="CS11" s="611"/>
      <c r="CT11" s="611"/>
      <c r="CU11" s="611"/>
      <c r="CV11" s="611"/>
      <c r="CW11" s="611"/>
      <c r="CX11" s="611"/>
      <c r="CY11" s="612"/>
      <c r="CZ11" s="613">
        <v>9.9</v>
      </c>
      <c r="DA11" s="613"/>
      <c r="DB11" s="613"/>
      <c r="DC11" s="613"/>
      <c r="DD11" s="619">
        <v>150512</v>
      </c>
      <c r="DE11" s="611"/>
      <c r="DF11" s="611"/>
      <c r="DG11" s="611"/>
      <c r="DH11" s="611"/>
      <c r="DI11" s="611"/>
      <c r="DJ11" s="611"/>
      <c r="DK11" s="611"/>
      <c r="DL11" s="611"/>
      <c r="DM11" s="611"/>
      <c r="DN11" s="611"/>
      <c r="DO11" s="611"/>
      <c r="DP11" s="612"/>
      <c r="DQ11" s="619">
        <v>484821</v>
      </c>
      <c r="DR11" s="611"/>
      <c r="DS11" s="611"/>
      <c r="DT11" s="611"/>
      <c r="DU11" s="611"/>
      <c r="DV11" s="611"/>
      <c r="DW11" s="611"/>
      <c r="DX11" s="611"/>
      <c r="DY11" s="611"/>
      <c r="DZ11" s="611"/>
      <c r="EA11" s="611"/>
      <c r="EB11" s="611"/>
      <c r="EC11" s="620"/>
    </row>
    <row r="12" spans="2:143" ht="11.25" customHeight="1" x14ac:dyDescent="0.2">
      <c r="B12" s="607" t="s">
        <v>239</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240</v>
      </c>
      <c r="AQ12" s="608"/>
      <c r="AR12" s="608"/>
      <c r="AS12" s="608"/>
      <c r="AT12" s="608"/>
      <c r="AU12" s="608"/>
      <c r="AV12" s="608"/>
      <c r="AW12" s="608"/>
      <c r="AX12" s="608"/>
      <c r="AY12" s="608"/>
      <c r="AZ12" s="608"/>
      <c r="BA12" s="608"/>
      <c r="BB12" s="608"/>
      <c r="BC12" s="608"/>
      <c r="BD12" s="608"/>
      <c r="BE12" s="608"/>
      <c r="BF12" s="609"/>
      <c r="BG12" s="610">
        <v>697408</v>
      </c>
      <c r="BH12" s="611"/>
      <c r="BI12" s="611"/>
      <c r="BJ12" s="611"/>
      <c r="BK12" s="611"/>
      <c r="BL12" s="611"/>
      <c r="BM12" s="611"/>
      <c r="BN12" s="612"/>
      <c r="BO12" s="613">
        <v>77.8</v>
      </c>
      <c r="BP12" s="613"/>
      <c r="BQ12" s="613"/>
      <c r="BR12" s="613"/>
      <c r="BS12" s="614">
        <v>121599</v>
      </c>
      <c r="BT12" s="614"/>
      <c r="BU12" s="614"/>
      <c r="BV12" s="614"/>
      <c r="BW12" s="614"/>
      <c r="BX12" s="614"/>
      <c r="BY12" s="614"/>
      <c r="BZ12" s="614"/>
      <c r="CA12" s="614"/>
      <c r="CB12" s="618"/>
      <c r="CD12" s="607" t="s">
        <v>241</v>
      </c>
      <c r="CE12" s="608"/>
      <c r="CF12" s="608"/>
      <c r="CG12" s="608"/>
      <c r="CH12" s="608"/>
      <c r="CI12" s="608"/>
      <c r="CJ12" s="608"/>
      <c r="CK12" s="608"/>
      <c r="CL12" s="608"/>
      <c r="CM12" s="608"/>
      <c r="CN12" s="608"/>
      <c r="CO12" s="608"/>
      <c r="CP12" s="608"/>
      <c r="CQ12" s="609"/>
      <c r="CR12" s="610">
        <v>305861</v>
      </c>
      <c r="CS12" s="611"/>
      <c r="CT12" s="611"/>
      <c r="CU12" s="611"/>
      <c r="CV12" s="611"/>
      <c r="CW12" s="611"/>
      <c r="CX12" s="611"/>
      <c r="CY12" s="612"/>
      <c r="CZ12" s="613">
        <v>3.1</v>
      </c>
      <c r="DA12" s="613"/>
      <c r="DB12" s="613"/>
      <c r="DC12" s="613"/>
      <c r="DD12" s="619">
        <v>76979</v>
      </c>
      <c r="DE12" s="611"/>
      <c r="DF12" s="611"/>
      <c r="DG12" s="611"/>
      <c r="DH12" s="611"/>
      <c r="DI12" s="611"/>
      <c r="DJ12" s="611"/>
      <c r="DK12" s="611"/>
      <c r="DL12" s="611"/>
      <c r="DM12" s="611"/>
      <c r="DN12" s="611"/>
      <c r="DO12" s="611"/>
      <c r="DP12" s="612"/>
      <c r="DQ12" s="619">
        <v>195738</v>
      </c>
      <c r="DR12" s="611"/>
      <c r="DS12" s="611"/>
      <c r="DT12" s="611"/>
      <c r="DU12" s="611"/>
      <c r="DV12" s="611"/>
      <c r="DW12" s="611"/>
      <c r="DX12" s="611"/>
      <c r="DY12" s="611"/>
      <c r="DZ12" s="611"/>
      <c r="EA12" s="611"/>
      <c r="EB12" s="611"/>
      <c r="EC12" s="620"/>
    </row>
    <row r="13" spans="2:143" ht="11.25" customHeight="1" x14ac:dyDescent="0.2">
      <c r="B13" s="607" t="s">
        <v>242</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243</v>
      </c>
      <c r="AQ13" s="608"/>
      <c r="AR13" s="608"/>
      <c r="AS13" s="608"/>
      <c r="AT13" s="608"/>
      <c r="AU13" s="608"/>
      <c r="AV13" s="608"/>
      <c r="AW13" s="608"/>
      <c r="AX13" s="608"/>
      <c r="AY13" s="608"/>
      <c r="AZ13" s="608"/>
      <c r="BA13" s="608"/>
      <c r="BB13" s="608"/>
      <c r="BC13" s="608"/>
      <c r="BD13" s="608"/>
      <c r="BE13" s="608"/>
      <c r="BF13" s="609"/>
      <c r="BG13" s="610">
        <v>691915</v>
      </c>
      <c r="BH13" s="611"/>
      <c r="BI13" s="611"/>
      <c r="BJ13" s="611"/>
      <c r="BK13" s="611"/>
      <c r="BL13" s="611"/>
      <c r="BM13" s="611"/>
      <c r="BN13" s="612"/>
      <c r="BO13" s="613">
        <v>77.2</v>
      </c>
      <c r="BP13" s="613"/>
      <c r="BQ13" s="613"/>
      <c r="BR13" s="613"/>
      <c r="BS13" s="614">
        <v>121599</v>
      </c>
      <c r="BT13" s="614"/>
      <c r="BU13" s="614"/>
      <c r="BV13" s="614"/>
      <c r="BW13" s="614"/>
      <c r="BX13" s="614"/>
      <c r="BY13" s="614"/>
      <c r="BZ13" s="614"/>
      <c r="CA13" s="614"/>
      <c r="CB13" s="618"/>
      <c r="CD13" s="607" t="s">
        <v>244</v>
      </c>
      <c r="CE13" s="608"/>
      <c r="CF13" s="608"/>
      <c r="CG13" s="608"/>
      <c r="CH13" s="608"/>
      <c r="CI13" s="608"/>
      <c r="CJ13" s="608"/>
      <c r="CK13" s="608"/>
      <c r="CL13" s="608"/>
      <c r="CM13" s="608"/>
      <c r="CN13" s="608"/>
      <c r="CO13" s="608"/>
      <c r="CP13" s="608"/>
      <c r="CQ13" s="609"/>
      <c r="CR13" s="610">
        <v>533614</v>
      </c>
      <c r="CS13" s="611"/>
      <c r="CT13" s="611"/>
      <c r="CU13" s="611"/>
      <c r="CV13" s="611"/>
      <c r="CW13" s="611"/>
      <c r="CX13" s="611"/>
      <c r="CY13" s="612"/>
      <c r="CZ13" s="613">
        <v>5.5</v>
      </c>
      <c r="DA13" s="613"/>
      <c r="DB13" s="613"/>
      <c r="DC13" s="613"/>
      <c r="DD13" s="619">
        <v>424895</v>
      </c>
      <c r="DE13" s="611"/>
      <c r="DF13" s="611"/>
      <c r="DG13" s="611"/>
      <c r="DH13" s="611"/>
      <c r="DI13" s="611"/>
      <c r="DJ13" s="611"/>
      <c r="DK13" s="611"/>
      <c r="DL13" s="611"/>
      <c r="DM13" s="611"/>
      <c r="DN13" s="611"/>
      <c r="DO13" s="611"/>
      <c r="DP13" s="612"/>
      <c r="DQ13" s="619">
        <v>273890</v>
      </c>
      <c r="DR13" s="611"/>
      <c r="DS13" s="611"/>
      <c r="DT13" s="611"/>
      <c r="DU13" s="611"/>
      <c r="DV13" s="611"/>
      <c r="DW13" s="611"/>
      <c r="DX13" s="611"/>
      <c r="DY13" s="611"/>
      <c r="DZ13" s="611"/>
      <c r="EA13" s="611"/>
      <c r="EB13" s="611"/>
      <c r="EC13" s="620"/>
    </row>
    <row r="14" spans="2:143" ht="11.25" customHeight="1" x14ac:dyDescent="0.2">
      <c r="B14" s="607" t="s">
        <v>245</v>
      </c>
      <c r="C14" s="608"/>
      <c r="D14" s="608"/>
      <c r="E14" s="608"/>
      <c r="F14" s="608"/>
      <c r="G14" s="608"/>
      <c r="H14" s="608"/>
      <c r="I14" s="608"/>
      <c r="J14" s="608"/>
      <c r="K14" s="608"/>
      <c r="L14" s="608"/>
      <c r="M14" s="608"/>
      <c r="N14" s="608"/>
      <c r="O14" s="608"/>
      <c r="P14" s="608"/>
      <c r="Q14" s="609"/>
      <c r="R14" s="610">
        <v>625</v>
      </c>
      <c r="S14" s="611"/>
      <c r="T14" s="611"/>
      <c r="U14" s="611"/>
      <c r="V14" s="611"/>
      <c r="W14" s="611"/>
      <c r="X14" s="611"/>
      <c r="Y14" s="612"/>
      <c r="Z14" s="613">
        <v>0</v>
      </c>
      <c r="AA14" s="613"/>
      <c r="AB14" s="613"/>
      <c r="AC14" s="613"/>
      <c r="AD14" s="614">
        <v>625</v>
      </c>
      <c r="AE14" s="614"/>
      <c r="AF14" s="614"/>
      <c r="AG14" s="614"/>
      <c r="AH14" s="614"/>
      <c r="AI14" s="614"/>
      <c r="AJ14" s="614"/>
      <c r="AK14" s="614"/>
      <c r="AL14" s="615">
        <v>0</v>
      </c>
      <c r="AM14" s="616"/>
      <c r="AN14" s="616"/>
      <c r="AO14" s="617"/>
      <c r="AP14" s="607" t="s">
        <v>246</v>
      </c>
      <c r="AQ14" s="608"/>
      <c r="AR14" s="608"/>
      <c r="AS14" s="608"/>
      <c r="AT14" s="608"/>
      <c r="AU14" s="608"/>
      <c r="AV14" s="608"/>
      <c r="AW14" s="608"/>
      <c r="AX14" s="608"/>
      <c r="AY14" s="608"/>
      <c r="AZ14" s="608"/>
      <c r="BA14" s="608"/>
      <c r="BB14" s="608"/>
      <c r="BC14" s="608"/>
      <c r="BD14" s="608"/>
      <c r="BE14" s="608"/>
      <c r="BF14" s="609"/>
      <c r="BG14" s="610">
        <v>24907</v>
      </c>
      <c r="BH14" s="611"/>
      <c r="BI14" s="611"/>
      <c r="BJ14" s="611"/>
      <c r="BK14" s="611"/>
      <c r="BL14" s="611"/>
      <c r="BM14" s="611"/>
      <c r="BN14" s="612"/>
      <c r="BO14" s="613">
        <v>2.8</v>
      </c>
      <c r="BP14" s="613"/>
      <c r="BQ14" s="613"/>
      <c r="BR14" s="613"/>
      <c r="BS14" s="614" t="s">
        <v>122</v>
      </c>
      <c r="BT14" s="614"/>
      <c r="BU14" s="614"/>
      <c r="BV14" s="614"/>
      <c r="BW14" s="614"/>
      <c r="BX14" s="614"/>
      <c r="BY14" s="614"/>
      <c r="BZ14" s="614"/>
      <c r="CA14" s="614"/>
      <c r="CB14" s="618"/>
      <c r="CD14" s="607" t="s">
        <v>247</v>
      </c>
      <c r="CE14" s="608"/>
      <c r="CF14" s="608"/>
      <c r="CG14" s="608"/>
      <c r="CH14" s="608"/>
      <c r="CI14" s="608"/>
      <c r="CJ14" s="608"/>
      <c r="CK14" s="608"/>
      <c r="CL14" s="608"/>
      <c r="CM14" s="608"/>
      <c r="CN14" s="608"/>
      <c r="CO14" s="608"/>
      <c r="CP14" s="608"/>
      <c r="CQ14" s="609"/>
      <c r="CR14" s="610">
        <v>248719</v>
      </c>
      <c r="CS14" s="611"/>
      <c r="CT14" s="611"/>
      <c r="CU14" s="611"/>
      <c r="CV14" s="611"/>
      <c r="CW14" s="611"/>
      <c r="CX14" s="611"/>
      <c r="CY14" s="612"/>
      <c r="CZ14" s="613">
        <v>2.6</v>
      </c>
      <c r="DA14" s="613"/>
      <c r="DB14" s="613"/>
      <c r="DC14" s="613"/>
      <c r="DD14" s="619">
        <v>7088</v>
      </c>
      <c r="DE14" s="611"/>
      <c r="DF14" s="611"/>
      <c r="DG14" s="611"/>
      <c r="DH14" s="611"/>
      <c r="DI14" s="611"/>
      <c r="DJ14" s="611"/>
      <c r="DK14" s="611"/>
      <c r="DL14" s="611"/>
      <c r="DM14" s="611"/>
      <c r="DN14" s="611"/>
      <c r="DO14" s="611"/>
      <c r="DP14" s="612"/>
      <c r="DQ14" s="619">
        <v>99273</v>
      </c>
      <c r="DR14" s="611"/>
      <c r="DS14" s="611"/>
      <c r="DT14" s="611"/>
      <c r="DU14" s="611"/>
      <c r="DV14" s="611"/>
      <c r="DW14" s="611"/>
      <c r="DX14" s="611"/>
      <c r="DY14" s="611"/>
      <c r="DZ14" s="611"/>
      <c r="EA14" s="611"/>
      <c r="EB14" s="611"/>
      <c r="EC14" s="620"/>
    </row>
    <row r="15" spans="2:143" ht="11.25" customHeight="1" x14ac:dyDescent="0.2">
      <c r="B15" s="607" t="s">
        <v>248</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249</v>
      </c>
      <c r="AQ15" s="608"/>
      <c r="AR15" s="608"/>
      <c r="AS15" s="608"/>
      <c r="AT15" s="608"/>
      <c r="AU15" s="608"/>
      <c r="AV15" s="608"/>
      <c r="AW15" s="608"/>
      <c r="AX15" s="608"/>
      <c r="AY15" s="608"/>
      <c r="AZ15" s="608"/>
      <c r="BA15" s="608"/>
      <c r="BB15" s="608"/>
      <c r="BC15" s="608"/>
      <c r="BD15" s="608"/>
      <c r="BE15" s="608"/>
      <c r="BF15" s="609"/>
      <c r="BG15" s="610">
        <v>16534</v>
      </c>
      <c r="BH15" s="611"/>
      <c r="BI15" s="611"/>
      <c r="BJ15" s="611"/>
      <c r="BK15" s="611"/>
      <c r="BL15" s="611"/>
      <c r="BM15" s="611"/>
      <c r="BN15" s="612"/>
      <c r="BO15" s="613">
        <v>1.8</v>
      </c>
      <c r="BP15" s="613"/>
      <c r="BQ15" s="613"/>
      <c r="BR15" s="613"/>
      <c r="BS15" s="614" t="s">
        <v>122</v>
      </c>
      <c r="BT15" s="614"/>
      <c r="BU15" s="614"/>
      <c r="BV15" s="614"/>
      <c r="BW15" s="614"/>
      <c r="BX15" s="614"/>
      <c r="BY15" s="614"/>
      <c r="BZ15" s="614"/>
      <c r="CA15" s="614"/>
      <c r="CB15" s="618"/>
      <c r="CD15" s="607" t="s">
        <v>250</v>
      </c>
      <c r="CE15" s="608"/>
      <c r="CF15" s="608"/>
      <c r="CG15" s="608"/>
      <c r="CH15" s="608"/>
      <c r="CI15" s="608"/>
      <c r="CJ15" s="608"/>
      <c r="CK15" s="608"/>
      <c r="CL15" s="608"/>
      <c r="CM15" s="608"/>
      <c r="CN15" s="608"/>
      <c r="CO15" s="608"/>
      <c r="CP15" s="608"/>
      <c r="CQ15" s="609"/>
      <c r="CR15" s="610">
        <v>419022</v>
      </c>
      <c r="CS15" s="611"/>
      <c r="CT15" s="611"/>
      <c r="CU15" s="611"/>
      <c r="CV15" s="611"/>
      <c r="CW15" s="611"/>
      <c r="CX15" s="611"/>
      <c r="CY15" s="612"/>
      <c r="CZ15" s="613">
        <v>4.3</v>
      </c>
      <c r="DA15" s="613"/>
      <c r="DB15" s="613"/>
      <c r="DC15" s="613"/>
      <c r="DD15" s="619">
        <v>8520</v>
      </c>
      <c r="DE15" s="611"/>
      <c r="DF15" s="611"/>
      <c r="DG15" s="611"/>
      <c r="DH15" s="611"/>
      <c r="DI15" s="611"/>
      <c r="DJ15" s="611"/>
      <c r="DK15" s="611"/>
      <c r="DL15" s="611"/>
      <c r="DM15" s="611"/>
      <c r="DN15" s="611"/>
      <c r="DO15" s="611"/>
      <c r="DP15" s="612"/>
      <c r="DQ15" s="619">
        <v>367072</v>
      </c>
      <c r="DR15" s="611"/>
      <c r="DS15" s="611"/>
      <c r="DT15" s="611"/>
      <c r="DU15" s="611"/>
      <c r="DV15" s="611"/>
      <c r="DW15" s="611"/>
      <c r="DX15" s="611"/>
      <c r="DY15" s="611"/>
      <c r="DZ15" s="611"/>
      <c r="EA15" s="611"/>
      <c r="EB15" s="611"/>
      <c r="EC15" s="620"/>
    </row>
    <row r="16" spans="2:143" ht="11.25" customHeight="1" x14ac:dyDescent="0.2">
      <c r="B16" s="607" t="s">
        <v>251</v>
      </c>
      <c r="C16" s="608"/>
      <c r="D16" s="608"/>
      <c r="E16" s="608"/>
      <c r="F16" s="608"/>
      <c r="G16" s="608"/>
      <c r="H16" s="608"/>
      <c r="I16" s="608"/>
      <c r="J16" s="608"/>
      <c r="K16" s="608"/>
      <c r="L16" s="608"/>
      <c r="M16" s="608"/>
      <c r="N16" s="608"/>
      <c r="O16" s="608"/>
      <c r="P16" s="608"/>
      <c r="Q16" s="609"/>
      <c r="R16" s="610">
        <v>8851</v>
      </c>
      <c r="S16" s="611"/>
      <c r="T16" s="611"/>
      <c r="U16" s="611"/>
      <c r="V16" s="611"/>
      <c r="W16" s="611"/>
      <c r="X16" s="611"/>
      <c r="Y16" s="612"/>
      <c r="Z16" s="613">
        <v>0.1</v>
      </c>
      <c r="AA16" s="613"/>
      <c r="AB16" s="613"/>
      <c r="AC16" s="613"/>
      <c r="AD16" s="614">
        <v>8851</v>
      </c>
      <c r="AE16" s="614"/>
      <c r="AF16" s="614"/>
      <c r="AG16" s="614"/>
      <c r="AH16" s="614"/>
      <c r="AI16" s="614"/>
      <c r="AJ16" s="614"/>
      <c r="AK16" s="614"/>
      <c r="AL16" s="615">
        <v>0.2</v>
      </c>
      <c r="AM16" s="616"/>
      <c r="AN16" s="616"/>
      <c r="AO16" s="617"/>
      <c r="AP16" s="607" t="s">
        <v>252</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253</v>
      </c>
      <c r="CE16" s="608"/>
      <c r="CF16" s="608"/>
      <c r="CG16" s="608"/>
      <c r="CH16" s="608"/>
      <c r="CI16" s="608"/>
      <c r="CJ16" s="608"/>
      <c r="CK16" s="608"/>
      <c r="CL16" s="608"/>
      <c r="CM16" s="608"/>
      <c r="CN16" s="608"/>
      <c r="CO16" s="608"/>
      <c r="CP16" s="608"/>
      <c r="CQ16" s="609"/>
      <c r="CR16" s="610">
        <v>1761874</v>
      </c>
      <c r="CS16" s="611"/>
      <c r="CT16" s="611"/>
      <c r="CU16" s="611"/>
      <c r="CV16" s="611"/>
      <c r="CW16" s="611"/>
      <c r="CX16" s="611"/>
      <c r="CY16" s="612"/>
      <c r="CZ16" s="613">
        <v>18.100000000000001</v>
      </c>
      <c r="DA16" s="613"/>
      <c r="DB16" s="613"/>
      <c r="DC16" s="613"/>
      <c r="DD16" s="619" t="s">
        <v>122</v>
      </c>
      <c r="DE16" s="611"/>
      <c r="DF16" s="611"/>
      <c r="DG16" s="611"/>
      <c r="DH16" s="611"/>
      <c r="DI16" s="611"/>
      <c r="DJ16" s="611"/>
      <c r="DK16" s="611"/>
      <c r="DL16" s="611"/>
      <c r="DM16" s="611"/>
      <c r="DN16" s="611"/>
      <c r="DO16" s="611"/>
      <c r="DP16" s="612"/>
      <c r="DQ16" s="619">
        <v>352602</v>
      </c>
      <c r="DR16" s="611"/>
      <c r="DS16" s="611"/>
      <c r="DT16" s="611"/>
      <c r="DU16" s="611"/>
      <c r="DV16" s="611"/>
      <c r="DW16" s="611"/>
      <c r="DX16" s="611"/>
      <c r="DY16" s="611"/>
      <c r="DZ16" s="611"/>
      <c r="EA16" s="611"/>
      <c r="EB16" s="611"/>
      <c r="EC16" s="620"/>
    </row>
    <row r="17" spans="2:133" ht="11.25" customHeight="1" x14ac:dyDescent="0.2">
      <c r="B17" s="607" t="s">
        <v>254</v>
      </c>
      <c r="C17" s="608"/>
      <c r="D17" s="608"/>
      <c r="E17" s="608"/>
      <c r="F17" s="608"/>
      <c r="G17" s="608"/>
      <c r="H17" s="608"/>
      <c r="I17" s="608"/>
      <c r="J17" s="608"/>
      <c r="K17" s="608"/>
      <c r="L17" s="608"/>
      <c r="M17" s="608"/>
      <c r="N17" s="608"/>
      <c r="O17" s="608"/>
      <c r="P17" s="608"/>
      <c r="Q17" s="609"/>
      <c r="R17" s="610">
        <v>6386</v>
      </c>
      <c r="S17" s="611"/>
      <c r="T17" s="611"/>
      <c r="U17" s="611"/>
      <c r="V17" s="611"/>
      <c r="W17" s="611"/>
      <c r="X17" s="611"/>
      <c r="Y17" s="612"/>
      <c r="Z17" s="613">
        <v>0.1</v>
      </c>
      <c r="AA17" s="613"/>
      <c r="AB17" s="613"/>
      <c r="AC17" s="613"/>
      <c r="AD17" s="614">
        <v>6386</v>
      </c>
      <c r="AE17" s="614"/>
      <c r="AF17" s="614"/>
      <c r="AG17" s="614"/>
      <c r="AH17" s="614"/>
      <c r="AI17" s="614"/>
      <c r="AJ17" s="614"/>
      <c r="AK17" s="614"/>
      <c r="AL17" s="615">
        <v>0.1</v>
      </c>
      <c r="AM17" s="616"/>
      <c r="AN17" s="616"/>
      <c r="AO17" s="617"/>
      <c r="AP17" s="607" t="s">
        <v>255</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256</v>
      </c>
      <c r="CE17" s="608"/>
      <c r="CF17" s="608"/>
      <c r="CG17" s="608"/>
      <c r="CH17" s="608"/>
      <c r="CI17" s="608"/>
      <c r="CJ17" s="608"/>
      <c r="CK17" s="608"/>
      <c r="CL17" s="608"/>
      <c r="CM17" s="608"/>
      <c r="CN17" s="608"/>
      <c r="CO17" s="608"/>
      <c r="CP17" s="608"/>
      <c r="CQ17" s="609"/>
      <c r="CR17" s="610">
        <v>983759</v>
      </c>
      <c r="CS17" s="611"/>
      <c r="CT17" s="611"/>
      <c r="CU17" s="611"/>
      <c r="CV17" s="611"/>
      <c r="CW17" s="611"/>
      <c r="CX17" s="611"/>
      <c r="CY17" s="612"/>
      <c r="CZ17" s="613">
        <v>10.1</v>
      </c>
      <c r="DA17" s="613"/>
      <c r="DB17" s="613"/>
      <c r="DC17" s="613"/>
      <c r="DD17" s="619" t="s">
        <v>122</v>
      </c>
      <c r="DE17" s="611"/>
      <c r="DF17" s="611"/>
      <c r="DG17" s="611"/>
      <c r="DH17" s="611"/>
      <c r="DI17" s="611"/>
      <c r="DJ17" s="611"/>
      <c r="DK17" s="611"/>
      <c r="DL17" s="611"/>
      <c r="DM17" s="611"/>
      <c r="DN17" s="611"/>
      <c r="DO17" s="611"/>
      <c r="DP17" s="612"/>
      <c r="DQ17" s="619">
        <v>979739</v>
      </c>
      <c r="DR17" s="611"/>
      <c r="DS17" s="611"/>
      <c r="DT17" s="611"/>
      <c r="DU17" s="611"/>
      <c r="DV17" s="611"/>
      <c r="DW17" s="611"/>
      <c r="DX17" s="611"/>
      <c r="DY17" s="611"/>
      <c r="DZ17" s="611"/>
      <c r="EA17" s="611"/>
      <c r="EB17" s="611"/>
      <c r="EC17" s="620"/>
    </row>
    <row r="18" spans="2:133" ht="11.25" customHeight="1" x14ac:dyDescent="0.2">
      <c r="B18" s="607" t="s">
        <v>257</v>
      </c>
      <c r="C18" s="608"/>
      <c r="D18" s="608"/>
      <c r="E18" s="608"/>
      <c r="F18" s="608"/>
      <c r="G18" s="608"/>
      <c r="H18" s="608"/>
      <c r="I18" s="608"/>
      <c r="J18" s="608"/>
      <c r="K18" s="608"/>
      <c r="L18" s="608"/>
      <c r="M18" s="608"/>
      <c r="N18" s="608"/>
      <c r="O18" s="608"/>
      <c r="P18" s="608"/>
      <c r="Q18" s="609"/>
      <c r="R18" s="610">
        <v>1173</v>
      </c>
      <c r="S18" s="611"/>
      <c r="T18" s="611"/>
      <c r="U18" s="611"/>
      <c r="V18" s="611"/>
      <c r="W18" s="611"/>
      <c r="X18" s="611"/>
      <c r="Y18" s="612"/>
      <c r="Z18" s="613">
        <v>0</v>
      </c>
      <c r="AA18" s="613"/>
      <c r="AB18" s="613"/>
      <c r="AC18" s="613"/>
      <c r="AD18" s="614">
        <v>1173</v>
      </c>
      <c r="AE18" s="614"/>
      <c r="AF18" s="614"/>
      <c r="AG18" s="614"/>
      <c r="AH18" s="614"/>
      <c r="AI18" s="614"/>
      <c r="AJ18" s="614"/>
      <c r="AK18" s="614"/>
      <c r="AL18" s="615">
        <v>0</v>
      </c>
      <c r="AM18" s="616"/>
      <c r="AN18" s="616"/>
      <c r="AO18" s="617"/>
      <c r="AP18" s="607" t="s">
        <v>258</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259</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2">
      <c r="B19" s="607" t="s">
        <v>260</v>
      </c>
      <c r="C19" s="608"/>
      <c r="D19" s="608"/>
      <c r="E19" s="608"/>
      <c r="F19" s="608"/>
      <c r="G19" s="608"/>
      <c r="H19" s="608"/>
      <c r="I19" s="608"/>
      <c r="J19" s="608"/>
      <c r="K19" s="608"/>
      <c r="L19" s="608"/>
      <c r="M19" s="608"/>
      <c r="N19" s="608"/>
      <c r="O19" s="608"/>
      <c r="P19" s="608"/>
      <c r="Q19" s="609"/>
      <c r="R19" s="610">
        <v>1173</v>
      </c>
      <c r="S19" s="611"/>
      <c r="T19" s="611"/>
      <c r="U19" s="611"/>
      <c r="V19" s="611"/>
      <c r="W19" s="611"/>
      <c r="X19" s="611"/>
      <c r="Y19" s="612"/>
      <c r="Z19" s="613">
        <v>0</v>
      </c>
      <c r="AA19" s="613"/>
      <c r="AB19" s="613"/>
      <c r="AC19" s="613"/>
      <c r="AD19" s="614">
        <v>1173</v>
      </c>
      <c r="AE19" s="614"/>
      <c r="AF19" s="614"/>
      <c r="AG19" s="614"/>
      <c r="AH19" s="614"/>
      <c r="AI19" s="614"/>
      <c r="AJ19" s="614"/>
      <c r="AK19" s="614"/>
      <c r="AL19" s="615">
        <v>0</v>
      </c>
      <c r="AM19" s="616"/>
      <c r="AN19" s="616"/>
      <c r="AO19" s="617"/>
      <c r="AP19" s="607" t="s">
        <v>261</v>
      </c>
      <c r="AQ19" s="608"/>
      <c r="AR19" s="608"/>
      <c r="AS19" s="608"/>
      <c r="AT19" s="608"/>
      <c r="AU19" s="608"/>
      <c r="AV19" s="608"/>
      <c r="AW19" s="608"/>
      <c r="AX19" s="608"/>
      <c r="AY19" s="608"/>
      <c r="AZ19" s="608"/>
      <c r="BA19" s="608"/>
      <c r="BB19" s="608"/>
      <c r="BC19" s="608"/>
      <c r="BD19" s="608"/>
      <c r="BE19" s="608"/>
      <c r="BF19" s="609"/>
      <c r="BG19" s="610">
        <v>11154</v>
      </c>
      <c r="BH19" s="611"/>
      <c r="BI19" s="611"/>
      <c r="BJ19" s="611"/>
      <c r="BK19" s="611"/>
      <c r="BL19" s="611"/>
      <c r="BM19" s="611"/>
      <c r="BN19" s="612"/>
      <c r="BO19" s="613">
        <v>1.2</v>
      </c>
      <c r="BP19" s="613"/>
      <c r="BQ19" s="613"/>
      <c r="BR19" s="613"/>
      <c r="BS19" s="614" t="s">
        <v>122</v>
      </c>
      <c r="BT19" s="614"/>
      <c r="BU19" s="614"/>
      <c r="BV19" s="614"/>
      <c r="BW19" s="614"/>
      <c r="BX19" s="614"/>
      <c r="BY19" s="614"/>
      <c r="BZ19" s="614"/>
      <c r="CA19" s="614"/>
      <c r="CB19" s="618"/>
      <c r="CD19" s="607" t="s">
        <v>262</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2">
      <c r="B20" s="623" t="s">
        <v>263</v>
      </c>
      <c r="C20" s="624"/>
      <c r="D20" s="624"/>
      <c r="E20" s="624"/>
      <c r="F20" s="624"/>
      <c r="G20" s="624"/>
      <c r="H20" s="624"/>
      <c r="I20" s="624"/>
      <c r="J20" s="624"/>
      <c r="K20" s="624"/>
      <c r="L20" s="624"/>
      <c r="M20" s="624"/>
      <c r="N20" s="624"/>
      <c r="O20" s="624"/>
      <c r="P20" s="624"/>
      <c r="Q20" s="625"/>
      <c r="R20" s="610" t="s">
        <v>122</v>
      </c>
      <c r="S20" s="611"/>
      <c r="T20" s="611"/>
      <c r="U20" s="611"/>
      <c r="V20" s="611"/>
      <c r="W20" s="611"/>
      <c r="X20" s="611"/>
      <c r="Y20" s="612"/>
      <c r="Z20" s="613" t="s">
        <v>122</v>
      </c>
      <c r="AA20" s="613"/>
      <c r="AB20" s="613"/>
      <c r="AC20" s="613"/>
      <c r="AD20" s="614" t="s">
        <v>122</v>
      </c>
      <c r="AE20" s="614"/>
      <c r="AF20" s="614"/>
      <c r="AG20" s="614"/>
      <c r="AH20" s="614"/>
      <c r="AI20" s="614"/>
      <c r="AJ20" s="614"/>
      <c r="AK20" s="614"/>
      <c r="AL20" s="615" t="s">
        <v>122</v>
      </c>
      <c r="AM20" s="616"/>
      <c r="AN20" s="616"/>
      <c r="AO20" s="617"/>
      <c r="AP20" s="607" t="s">
        <v>264</v>
      </c>
      <c r="AQ20" s="608"/>
      <c r="AR20" s="608"/>
      <c r="AS20" s="608"/>
      <c r="AT20" s="608"/>
      <c r="AU20" s="608"/>
      <c r="AV20" s="608"/>
      <c r="AW20" s="608"/>
      <c r="AX20" s="608"/>
      <c r="AY20" s="608"/>
      <c r="AZ20" s="608"/>
      <c r="BA20" s="608"/>
      <c r="BB20" s="608"/>
      <c r="BC20" s="608"/>
      <c r="BD20" s="608"/>
      <c r="BE20" s="608"/>
      <c r="BF20" s="609"/>
      <c r="BG20" s="610">
        <v>11154</v>
      </c>
      <c r="BH20" s="611"/>
      <c r="BI20" s="611"/>
      <c r="BJ20" s="611"/>
      <c r="BK20" s="611"/>
      <c r="BL20" s="611"/>
      <c r="BM20" s="611"/>
      <c r="BN20" s="612"/>
      <c r="BO20" s="613">
        <v>1.2</v>
      </c>
      <c r="BP20" s="613"/>
      <c r="BQ20" s="613"/>
      <c r="BR20" s="613"/>
      <c r="BS20" s="614" t="s">
        <v>122</v>
      </c>
      <c r="BT20" s="614"/>
      <c r="BU20" s="614"/>
      <c r="BV20" s="614"/>
      <c r="BW20" s="614"/>
      <c r="BX20" s="614"/>
      <c r="BY20" s="614"/>
      <c r="BZ20" s="614"/>
      <c r="CA20" s="614"/>
      <c r="CB20" s="618"/>
      <c r="CD20" s="607" t="s">
        <v>265</v>
      </c>
      <c r="CE20" s="608"/>
      <c r="CF20" s="608"/>
      <c r="CG20" s="608"/>
      <c r="CH20" s="608"/>
      <c r="CI20" s="608"/>
      <c r="CJ20" s="608"/>
      <c r="CK20" s="608"/>
      <c r="CL20" s="608"/>
      <c r="CM20" s="608"/>
      <c r="CN20" s="608"/>
      <c r="CO20" s="608"/>
      <c r="CP20" s="608"/>
      <c r="CQ20" s="609"/>
      <c r="CR20" s="610">
        <v>9718854</v>
      </c>
      <c r="CS20" s="611"/>
      <c r="CT20" s="611"/>
      <c r="CU20" s="611"/>
      <c r="CV20" s="611"/>
      <c r="CW20" s="611"/>
      <c r="CX20" s="611"/>
      <c r="CY20" s="612"/>
      <c r="CZ20" s="613">
        <v>100</v>
      </c>
      <c r="DA20" s="613"/>
      <c r="DB20" s="613"/>
      <c r="DC20" s="613"/>
      <c r="DD20" s="619">
        <v>844879</v>
      </c>
      <c r="DE20" s="611"/>
      <c r="DF20" s="611"/>
      <c r="DG20" s="611"/>
      <c r="DH20" s="611"/>
      <c r="DI20" s="611"/>
      <c r="DJ20" s="611"/>
      <c r="DK20" s="611"/>
      <c r="DL20" s="611"/>
      <c r="DM20" s="611"/>
      <c r="DN20" s="611"/>
      <c r="DO20" s="611"/>
      <c r="DP20" s="612"/>
      <c r="DQ20" s="619">
        <v>6039865</v>
      </c>
      <c r="DR20" s="611"/>
      <c r="DS20" s="611"/>
      <c r="DT20" s="611"/>
      <c r="DU20" s="611"/>
      <c r="DV20" s="611"/>
      <c r="DW20" s="611"/>
      <c r="DX20" s="611"/>
      <c r="DY20" s="611"/>
      <c r="DZ20" s="611"/>
      <c r="EA20" s="611"/>
      <c r="EB20" s="611"/>
      <c r="EC20" s="620"/>
    </row>
    <row r="21" spans="2:133" ht="11.25" customHeight="1" x14ac:dyDescent="0.2">
      <c r="B21" s="607" t="s">
        <v>266</v>
      </c>
      <c r="C21" s="608"/>
      <c r="D21" s="608"/>
      <c r="E21" s="608"/>
      <c r="F21" s="608"/>
      <c r="G21" s="608"/>
      <c r="H21" s="608"/>
      <c r="I21" s="608"/>
      <c r="J21" s="608"/>
      <c r="K21" s="608"/>
      <c r="L21" s="608"/>
      <c r="M21" s="608"/>
      <c r="N21" s="608"/>
      <c r="O21" s="608"/>
      <c r="P21" s="608"/>
      <c r="Q21" s="609"/>
      <c r="R21" s="610">
        <v>4264053</v>
      </c>
      <c r="S21" s="611"/>
      <c r="T21" s="611"/>
      <c r="U21" s="611"/>
      <c r="V21" s="611"/>
      <c r="W21" s="611"/>
      <c r="X21" s="611"/>
      <c r="Y21" s="612"/>
      <c r="Z21" s="613">
        <v>41.2</v>
      </c>
      <c r="AA21" s="613"/>
      <c r="AB21" s="613"/>
      <c r="AC21" s="613"/>
      <c r="AD21" s="614">
        <v>3764290</v>
      </c>
      <c r="AE21" s="614"/>
      <c r="AF21" s="614"/>
      <c r="AG21" s="614"/>
      <c r="AH21" s="614"/>
      <c r="AI21" s="614"/>
      <c r="AJ21" s="614"/>
      <c r="AK21" s="614"/>
      <c r="AL21" s="615">
        <v>74.099999999999994</v>
      </c>
      <c r="AM21" s="616"/>
      <c r="AN21" s="616"/>
      <c r="AO21" s="617"/>
      <c r="AP21" s="607" t="s">
        <v>267</v>
      </c>
      <c r="AQ21" s="626"/>
      <c r="AR21" s="626"/>
      <c r="AS21" s="626"/>
      <c r="AT21" s="626"/>
      <c r="AU21" s="626"/>
      <c r="AV21" s="626"/>
      <c r="AW21" s="626"/>
      <c r="AX21" s="626"/>
      <c r="AY21" s="626"/>
      <c r="AZ21" s="626"/>
      <c r="BA21" s="626"/>
      <c r="BB21" s="626"/>
      <c r="BC21" s="626"/>
      <c r="BD21" s="626"/>
      <c r="BE21" s="626"/>
      <c r="BF21" s="627"/>
      <c r="BG21" s="610">
        <v>11154</v>
      </c>
      <c r="BH21" s="611"/>
      <c r="BI21" s="611"/>
      <c r="BJ21" s="611"/>
      <c r="BK21" s="611"/>
      <c r="BL21" s="611"/>
      <c r="BM21" s="611"/>
      <c r="BN21" s="612"/>
      <c r="BO21" s="613">
        <v>1.2</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268</v>
      </c>
      <c r="C22" s="608"/>
      <c r="D22" s="608"/>
      <c r="E22" s="608"/>
      <c r="F22" s="608"/>
      <c r="G22" s="608"/>
      <c r="H22" s="608"/>
      <c r="I22" s="608"/>
      <c r="J22" s="608"/>
      <c r="K22" s="608"/>
      <c r="L22" s="608"/>
      <c r="M22" s="608"/>
      <c r="N22" s="608"/>
      <c r="O22" s="608"/>
      <c r="P22" s="608"/>
      <c r="Q22" s="609"/>
      <c r="R22" s="610">
        <v>3764290</v>
      </c>
      <c r="S22" s="611"/>
      <c r="T22" s="611"/>
      <c r="U22" s="611"/>
      <c r="V22" s="611"/>
      <c r="W22" s="611"/>
      <c r="X22" s="611"/>
      <c r="Y22" s="612"/>
      <c r="Z22" s="613">
        <v>36.299999999999997</v>
      </c>
      <c r="AA22" s="613"/>
      <c r="AB22" s="613"/>
      <c r="AC22" s="613"/>
      <c r="AD22" s="614">
        <v>3764290</v>
      </c>
      <c r="AE22" s="614"/>
      <c r="AF22" s="614"/>
      <c r="AG22" s="614"/>
      <c r="AH22" s="614"/>
      <c r="AI22" s="614"/>
      <c r="AJ22" s="614"/>
      <c r="AK22" s="614"/>
      <c r="AL22" s="615">
        <v>74.099999999999994</v>
      </c>
      <c r="AM22" s="616"/>
      <c r="AN22" s="616"/>
      <c r="AO22" s="617"/>
      <c r="AP22" s="607" t="s">
        <v>269</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270</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271</v>
      </c>
      <c r="C23" s="608"/>
      <c r="D23" s="608"/>
      <c r="E23" s="608"/>
      <c r="F23" s="608"/>
      <c r="G23" s="608"/>
      <c r="H23" s="608"/>
      <c r="I23" s="608"/>
      <c r="J23" s="608"/>
      <c r="K23" s="608"/>
      <c r="L23" s="608"/>
      <c r="M23" s="608"/>
      <c r="N23" s="608"/>
      <c r="O23" s="608"/>
      <c r="P23" s="608"/>
      <c r="Q23" s="609"/>
      <c r="R23" s="610">
        <v>499763</v>
      </c>
      <c r="S23" s="611"/>
      <c r="T23" s="611"/>
      <c r="U23" s="611"/>
      <c r="V23" s="611"/>
      <c r="W23" s="611"/>
      <c r="X23" s="611"/>
      <c r="Y23" s="612"/>
      <c r="Z23" s="613">
        <v>4.8</v>
      </c>
      <c r="AA23" s="613"/>
      <c r="AB23" s="613"/>
      <c r="AC23" s="613"/>
      <c r="AD23" s="614" t="s">
        <v>122</v>
      </c>
      <c r="AE23" s="614"/>
      <c r="AF23" s="614"/>
      <c r="AG23" s="614"/>
      <c r="AH23" s="614"/>
      <c r="AI23" s="614"/>
      <c r="AJ23" s="614"/>
      <c r="AK23" s="614"/>
      <c r="AL23" s="615" t="s">
        <v>122</v>
      </c>
      <c r="AM23" s="616"/>
      <c r="AN23" s="616"/>
      <c r="AO23" s="617"/>
      <c r="AP23" s="607" t="s">
        <v>272</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212</v>
      </c>
      <c r="CE23" s="593"/>
      <c r="CF23" s="593"/>
      <c r="CG23" s="593"/>
      <c r="CH23" s="593"/>
      <c r="CI23" s="593"/>
      <c r="CJ23" s="593"/>
      <c r="CK23" s="593"/>
      <c r="CL23" s="593"/>
      <c r="CM23" s="593"/>
      <c r="CN23" s="593"/>
      <c r="CO23" s="593"/>
      <c r="CP23" s="593"/>
      <c r="CQ23" s="594"/>
      <c r="CR23" s="592" t="s">
        <v>273</v>
      </c>
      <c r="CS23" s="593"/>
      <c r="CT23" s="593"/>
      <c r="CU23" s="593"/>
      <c r="CV23" s="593"/>
      <c r="CW23" s="593"/>
      <c r="CX23" s="593"/>
      <c r="CY23" s="594"/>
      <c r="CZ23" s="592" t="s">
        <v>274</v>
      </c>
      <c r="DA23" s="593"/>
      <c r="DB23" s="593"/>
      <c r="DC23" s="594"/>
      <c r="DD23" s="592" t="s">
        <v>275</v>
      </c>
      <c r="DE23" s="593"/>
      <c r="DF23" s="593"/>
      <c r="DG23" s="593"/>
      <c r="DH23" s="593"/>
      <c r="DI23" s="593"/>
      <c r="DJ23" s="593"/>
      <c r="DK23" s="594"/>
      <c r="DL23" s="637" t="s">
        <v>276</v>
      </c>
      <c r="DM23" s="638"/>
      <c r="DN23" s="638"/>
      <c r="DO23" s="638"/>
      <c r="DP23" s="638"/>
      <c r="DQ23" s="638"/>
      <c r="DR23" s="638"/>
      <c r="DS23" s="638"/>
      <c r="DT23" s="638"/>
      <c r="DU23" s="638"/>
      <c r="DV23" s="639"/>
      <c r="DW23" s="592" t="s">
        <v>277</v>
      </c>
      <c r="DX23" s="593"/>
      <c r="DY23" s="593"/>
      <c r="DZ23" s="593"/>
      <c r="EA23" s="593"/>
      <c r="EB23" s="593"/>
      <c r="EC23" s="594"/>
    </row>
    <row r="24" spans="2:133" ht="11.25" customHeight="1" x14ac:dyDescent="0.2">
      <c r="B24" s="607" t="s">
        <v>278</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279</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280</v>
      </c>
      <c r="CE24" s="597"/>
      <c r="CF24" s="597"/>
      <c r="CG24" s="597"/>
      <c r="CH24" s="597"/>
      <c r="CI24" s="597"/>
      <c r="CJ24" s="597"/>
      <c r="CK24" s="597"/>
      <c r="CL24" s="597"/>
      <c r="CM24" s="597"/>
      <c r="CN24" s="597"/>
      <c r="CO24" s="597"/>
      <c r="CP24" s="597"/>
      <c r="CQ24" s="598"/>
      <c r="CR24" s="599">
        <v>2985243</v>
      </c>
      <c r="CS24" s="600"/>
      <c r="CT24" s="600"/>
      <c r="CU24" s="600"/>
      <c r="CV24" s="600"/>
      <c r="CW24" s="600"/>
      <c r="CX24" s="600"/>
      <c r="CY24" s="601"/>
      <c r="CZ24" s="604">
        <v>30.7</v>
      </c>
      <c r="DA24" s="605"/>
      <c r="DB24" s="605"/>
      <c r="DC24" s="621"/>
      <c r="DD24" s="640">
        <v>2571062</v>
      </c>
      <c r="DE24" s="600"/>
      <c r="DF24" s="600"/>
      <c r="DG24" s="600"/>
      <c r="DH24" s="600"/>
      <c r="DI24" s="600"/>
      <c r="DJ24" s="600"/>
      <c r="DK24" s="601"/>
      <c r="DL24" s="640">
        <v>2421546</v>
      </c>
      <c r="DM24" s="600"/>
      <c r="DN24" s="600"/>
      <c r="DO24" s="600"/>
      <c r="DP24" s="600"/>
      <c r="DQ24" s="600"/>
      <c r="DR24" s="600"/>
      <c r="DS24" s="600"/>
      <c r="DT24" s="600"/>
      <c r="DU24" s="600"/>
      <c r="DV24" s="601"/>
      <c r="DW24" s="604">
        <v>47.5</v>
      </c>
      <c r="DX24" s="605"/>
      <c r="DY24" s="605"/>
      <c r="DZ24" s="605"/>
      <c r="EA24" s="605"/>
      <c r="EB24" s="605"/>
      <c r="EC24" s="606"/>
    </row>
    <row r="25" spans="2:133" ht="11.25" customHeight="1" x14ac:dyDescent="0.2">
      <c r="B25" s="607" t="s">
        <v>281</v>
      </c>
      <c r="C25" s="608"/>
      <c r="D25" s="608"/>
      <c r="E25" s="608"/>
      <c r="F25" s="608"/>
      <c r="G25" s="608"/>
      <c r="H25" s="608"/>
      <c r="I25" s="608"/>
      <c r="J25" s="608"/>
      <c r="K25" s="608"/>
      <c r="L25" s="608"/>
      <c r="M25" s="608"/>
      <c r="N25" s="608"/>
      <c r="O25" s="608"/>
      <c r="P25" s="608"/>
      <c r="Q25" s="609"/>
      <c r="R25" s="610">
        <v>5561792</v>
      </c>
      <c r="S25" s="611"/>
      <c r="T25" s="611"/>
      <c r="U25" s="611"/>
      <c r="V25" s="611"/>
      <c r="W25" s="611"/>
      <c r="X25" s="611"/>
      <c r="Y25" s="612"/>
      <c r="Z25" s="613">
        <v>53.7</v>
      </c>
      <c r="AA25" s="613"/>
      <c r="AB25" s="613"/>
      <c r="AC25" s="613"/>
      <c r="AD25" s="614">
        <v>5062029</v>
      </c>
      <c r="AE25" s="614"/>
      <c r="AF25" s="614"/>
      <c r="AG25" s="614"/>
      <c r="AH25" s="614"/>
      <c r="AI25" s="614"/>
      <c r="AJ25" s="614"/>
      <c r="AK25" s="614"/>
      <c r="AL25" s="615">
        <v>99.7</v>
      </c>
      <c r="AM25" s="616"/>
      <c r="AN25" s="616"/>
      <c r="AO25" s="617"/>
      <c r="AP25" s="607" t="s">
        <v>282</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283</v>
      </c>
      <c r="CE25" s="608"/>
      <c r="CF25" s="608"/>
      <c r="CG25" s="608"/>
      <c r="CH25" s="608"/>
      <c r="CI25" s="608"/>
      <c r="CJ25" s="608"/>
      <c r="CK25" s="608"/>
      <c r="CL25" s="608"/>
      <c r="CM25" s="608"/>
      <c r="CN25" s="608"/>
      <c r="CO25" s="608"/>
      <c r="CP25" s="608"/>
      <c r="CQ25" s="609"/>
      <c r="CR25" s="610">
        <v>1252435</v>
      </c>
      <c r="CS25" s="643"/>
      <c r="CT25" s="643"/>
      <c r="CU25" s="643"/>
      <c r="CV25" s="643"/>
      <c r="CW25" s="643"/>
      <c r="CX25" s="643"/>
      <c r="CY25" s="644"/>
      <c r="CZ25" s="615">
        <v>12.9</v>
      </c>
      <c r="DA25" s="641"/>
      <c r="DB25" s="641"/>
      <c r="DC25" s="645"/>
      <c r="DD25" s="619">
        <v>1168328</v>
      </c>
      <c r="DE25" s="643"/>
      <c r="DF25" s="643"/>
      <c r="DG25" s="643"/>
      <c r="DH25" s="643"/>
      <c r="DI25" s="643"/>
      <c r="DJ25" s="643"/>
      <c r="DK25" s="644"/>
      <c r="DL25" s="619">
        <v>1145964</v>
      </c>
      <c r="DM25" s="643"/>
      <c r="DN25" s="643"/>
      <c r="DO25" s="643"/>
      <c r="DP25" s="643"/>
      <c r="DQ25" s="643"/>
      <c r="DR25" s="643"/>
      <c r="DS25" s="643"/>
      <c r="DT25" s="643"/>
      <c r="DU25" s="643"/>
      <c r="DV25" s="644"/>
      <c r="DW25" s="615">
        <v>22.5</v>
      </c>
      <c r="DX25" s="641"/>
      <c r="DY25" s="641"/>
      <c r="DZ25" s="641"/>
      <c r="EA25" s="641"/>
      <c r="EB25" s="641"/>
      <c r="EC25" s="642"/>
    </row>
    <row r="26" spans="2:133" ht="11.25" customHeight="1" x14ac:dyDescent="0.2">
      <c r="B26" s="607" t="s">
        <v>284</v>
      </c>
      <c r="C26" s="608"/>
      <c r="D26" s="608"/>
      <c r="E26" s="608"/>
      <c r="F26" s="608"/>
      <c r="G26" s="608"/>
      <c r="H26" s="608"/>
      <c r="I26" s="608"/>
      <c r="J26" s="608"/>
      <c r="K26" s="608"/>
      <c r="L26" s="608"/>
      <c r="M26" s="608"/>
      <c r="N26" s="608"/>
      <c r="O26" s="608"/>
      <c r="P26" s="608"/>
      <c r="Q26" s="609"/>
      <c r="R26" s="610">
        <v>950</v>
      </c>
      <c r="S26" s="611"/>
      <c r="T26" s="611"/>
      <c r="U26" s="611"/>
      <c r="V26" s="611"/>
      <c r="W26" s="611"/>
      <c r="X26" s="611"/>
      <c r="Y26" s="612"/>
      <c r="Z26" s="613">
        <v>0</v>
      </c>
      <c r="AA26" s="613"/>
      <c r="AB26" s="613"/>
      <c r="AC26" s="613"/>
      <c r="AD26" s="614">
        <v>950</v>
      </c>
      <c r="AE26" s="614"/>
      <c r="AF26" s="614"/>
      <c r="AG26" s="614"/>
      <c r="AH26" s="614"/>
      <c r="AI26" s="614"/>
      <c r="AJ26" s="614"/>
      <c r="AK26" s="614"/>
      <c r="AL26" s="615">
        <v>0</v>
      </c>
      <c r="AM26" s="616"/>
      <c r="AN26" s="616"/>
      <c r="AO26" s="617"/>
      <c r="AP26" s="607" t="s">
        <v>285</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286</v>
      </c>
      <c r="CE26" s="608"/>
      <c r="CF26" s="608"/>
      <c r="CG26" s="608"/>
      <c r="CH26" s="608"/>
      <c r="CI26" s="608"/>
      <c r="CJ26" s="608"/>
      <c r="CK26" s="608"/>
      <c r="CL26" s="608"/>
      <c r="CM26" s="608"/>
      <c r="CN26" s="608"/>
      <c r="CO26" s="608"/>
      <c r="CP26" s="608"/>
      <c r="CQ26" s="609"/>
      <c r="CR26" s="610">
        <v>643720</v>
      </c>
      <c r="CS26" s="611"/>
      <c r="CT26" s="611"/>
      <c r="CU26" s="611"/>
      <c r="CV26" s="611"/>
      <c r="CW26" s="611"/>
      <c r="CX26" s="611"/>
      <c r="CY26" s="612"/>
      <c r="CZ26" s="615">
        <v>6.6</v>
      </c>
      <c r="DA26" s="641"/>
      <c r="DB26" s="641"/>
      <c r="DC26" s="645"/>
      <c r="DD26" s="619">
        <v>583938</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1"/>
      <c r="DY26" s="641"/>
      <c r="DZ26" s="641"/>
      <c r="EA26" s="641"/>
      <c r="EB26" s="641"/>
      <c r="EC26" s="642"/>
    </row>
    <row r="27" spans="2:133" ht="11.25" customHeight="1" x14ac:dyDescent="0.2">
      <c r="B27" s="607" t="s">
        <v>287</v>
      </c>
      <c r="C27" s="608"/>
      <c r="D27" s="608"/>
      <c r="E27" s="608"/>
      <c r="F27" s="608"/>
      <c r="G27" s="608"/>
      <c r="H27" s="608"/>
      <c r="I27" s="608"/>
      <c r="J27" s="608"/>
      <c r="K27" s="608"/>
      <c r="L27" s="608"/>
      <c r="M27" s="608"/>
      <c r="N27" s="608"/>
      <c r="O27" s="608"/>
      <c r="P27" s="608"/>
      <c r="Q27" s="609"/>
      <c r="R27" s="610">
        <v>39395</v>
      </c>
      <c r="S27" s="611"/>
      <c r="T27" s="611"/>
      <c r="U27" s="611"/>
      <c r="V27" s="611"/>
      <c r="W27" s="611"/>
      <c r="X27" s="611"/>
      <c r="Y27" s="612"/>
      <c r="Z27" s="613">
        <v>0.4</v>
      </c>
      <c r="AA27" s="613"/>
      <c r="AB27" s="613"/>
      <c r="AC27" s="613"/>
      <c r="AD27" s="614" t="s">
        <v>122</v>
      </c>
      <c r="AE27" s="614"/>
      <c r="AF27" s="614"/>
      <c r="AG27" s="614"/>
      <c r="AH27" s="614"/>
      <c r="AI27" s="614"/>
      <c r="AJ27" s="614"/>
      <c r="AK27" s="614"/>
      <c r="AL27" s="615" t="s">
        <v>122</v>
      </c>
      <c r="AM27" s="616"/>
      <c r="AN27" s="616"/>
      <c r="AO27" s="617"/>
      <c r="AP27" s="607" t="s">
        <v>288</v>
      </c>
      <c r="AQ27" s="608"/>
      <c r="AR27" s="608"/>
      <c r="AS27" s="608"/>
      <c r="AT27" s="608"/>
      <c r="AU27" s="608"/>
      <c r="AV27" s="608"/>
      <c r="AW27" s="608"/>
      <c r="AX27" s="608"/>
      <c r="AY27" s="608"/>
      <c r="AZ27" s="608"/>
      <c r="BA27" s="608"/>
      <c r="BB27" s="608"/>
      <c r="BC27" s="608"/>
      <c r="BD27" s="608"/>
      <c r="BE27" s="608"/>
      <c r="BF27" s="609"/>
      <c r="BG27" s="610">
        <v>896507</v>
      </c>
      <c r="BH27" s="611"/>
      <c r="BI27" s="611"/>
      <c r="BJ27" s="611"/>
      <c r="BK27" s="611"/>
      <c r="BL27" s="611"/>
      <c r="BM27" s="611"/>
      <c r="BN27" s="612"/>
      <c r="BO27" s="613">
        <v>100</v>
      </c>
      <c r="BP27" s="613"/>
      <c r="BQ27" s="613"/>
      <c r="BR27" s="613"/>
      <c r="BS27" s="614">
        <v>124611</v>
      </c>
      <c r="BT27" s="614"/>
      <c r="BU27" s="614"/>
      <c r="BV27" s="614"/>
      <c r="BW27" s="614"/>
      <c r="BX27" s="614"/>
      <c r="BY27" s="614"/>
      <c r="BZ27" s="614"/>
      <c r="CA27" s="614"/>
      <c r="CB27" s="618"/>
      <c r="CD27" s="607" t="s">
        <v>289</v>
      </c>
      <c r="CE27" s="608"/>
      <c r="CF27" s="608"/>
      <c r="CG27" s="608"/>
      <c r="CH27" s="608"/>
      <c r="CI27" s="608"/>
      <c r="CJ27" s="608"/>
      <c r="CK27" s="608"/>
      <c r="CL27" s="608"/>
      <c r="CM27" s="608"/>
      <c r="CN27" s="608"/>
      <c r="CO27" s="608"/>
      <c r="CP27" s="608"/>
      <c r="CQ27" s="609"/>
      <c r="CR27" s="610">
        <v>749049</v>
      </c>
      <c r="CS27" s="643"/>
      <c r="CT27" s="643"/>
      <c r="CU27" s="643"/>
      <c r="CV27" s="643"/>
      <c r="CW27" s="643"/>
      <c r="CX27" s="643"/>
      <c r="CY27" s="644"/>
      <c r="CZ27" s="615">
        <v>7.7</v>
      </c>
      <c r="DA27" s="641"/>
      <c r="DB27" s="641"/>
      <c r="DC27" s="645"/>
      <c r="DD27" s="619">
        <v>422995</v>
      </c>
      <c r="DE27" s="643"/>
      <c r="DF27" s="643"/>
      <c r="DG27" s="643"/>
      <c r="DH27" s="643"/>
      <c r="DI27" s="643"/>
      <c r="DJ27" s="643"/>
      <c r="DK27" s="644"/>
      <c r="DL27" s="619">
        <v>295843</v>
      </c>
      <c r="DM27" s="643"/>
      <c r="DN27" s="643"/>
      <c r="DO27" s="643"/>
      <c r="DP27" s="643"/>
      <c r="DQ27" s="643"/>
      <c r="DR27" s="643"/>
      <c r="DS27" s="643"/>
      <c r="DT27" s="643"/>
      <c r="DU27" s="643"/>
      <c r="DV27" s="644"/>
      <c r="DW27" s="615">
        <v>5.8</v>
      </c>
      <c r="DX27" s="641"/>
      <c r="DY27" s="641"/>
      <c r="DZ27" s="641"/>
      <c r="EA27" s="641"/>
      <c r="EB27" s="641"/>
      <c r="EC27" s="642"/>
    </row>
    <row r="28" spans="2:133" ht="11.25" customHeight="1" x14ac:dyDescent="0.2">
      <c r="B28" s="607" t="s">
        <v>290</v>
      </c>
      <c r="C28" s="608"/>
      <c r="D28" s="608"/>
      <c r="E28" s="608"/>
      <c r="F28" s="608"/>
      <c r="G28" s="608"/>
      <c r="H28" s="608"/>
      <c r="I28" s="608"/>
      <c r="J28" s="608"/>
      <c r="K28" s="608"/>
      <c r="L28" s="608"/>
      <c r="M28" s="608"/>
      <c r="N28" s="608"/>
      <c r="O28" s="608"/>
      <c r="P28" s="608"/>
      <c r="Q28" s="609"/>
      <c r="R28" s="610">
        <v>54372</v>
      </c>
      <c r="S28" s="611"/>
      <c r="T28" s="611"/>
      <c r="U28" s="611"/>
      <c r="V28" s="611"/>
      <c r="W28" s="611"/>
      <c r="X28" s="611"/>
      <c r="Y28" s="612"/>
      <c r="Z28" s="613">
        <v>0.5</v>
      </c>
      <c r="AA28" s="613"/>
      <c r="AB28" s="613"/>
      <c r="AC28" s="613"/>
      <c r="AD28" s="614">
        <v>9882</v>
      </c>
      <c r="AE28" s="614"/>
      <c r="AF28" s="614"/>
      <c r="AG28" s="614"/>
      <c r="AH28" s="614"/>
      <c r="AI28" s="614"/>
      <c r="AJ28" s="614"/>
      <c r="AK28" s="614"/>
      <c r="AL28" s="615">
        <v>0.2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291</v>
      </c>
      <c r="CE28" s="608"/>
      <c r="CF28" s="608"/>
      <c r="CG28" s="608"/>
      <c r="CH28" s="608"/>
      <c r="CI28" s="608"/>
      <c r="CJ28" s="608"/>
      <c r="CK28" s="608"/>
      <c r="CL28" s="608"/>
      <c r="CM28" s="608"/>
      <c r="CN28" s="608"/>
      <c r="CO28" s="608"/>
      <c r="CP28" s="608"/>
      <c r="CQ28" s="609"/>
      <c r="CR28" s="610">
        <v>983759</v>
      </c>
      <c r="CS28" s="611"/>
      <c r="CT28" s="611"/>
      <c r="CU28" s="611"/>
      <c r="CV28" s="611"/>
      <c r="CW28" s="611"/>
      <c r="CX28" s="611"/>
      <c r="CY28" s="612"/>
      <c r="CZ28" s="615">
        <v>10.1</v>
      </c>
      <c r="DA28" s="641"/>
      <c r="DB28" s="641"/>
      <c r="DC28" s="645"/>
      <c r="DD28" s="619">
        <v>979739</v>
      </c>
      <c r="DE28" s="611"/>
      <c r="DF28" s="611"/>
      <c r="DG28" s="611"/>
      <c r="DH28" s="611"/>
      <c r="DI28" s="611"/>
      <c r="DJ28" s="611"/>
      <c r="DK28" s="612"/>
      <c r="DL28" s="619">
        <v>979739</v>
      </c>
      <c r="DM28" s="611"/>
      <c r="DN28" s="611"/>
      <c r="DO28" s="611"/>
      <c r="DP28" s="611"/>
      <c r="DQ28" s="611"/>
      <c r="DR28" s="611"/>
      <c r="DS28" s="611"/>
      <c r="DT28" s="611"/>
      <c r="DU28" s="611"/>
      <c r="DV28" s="612"/>
      <c r="DW28" s="615">
        <v>19.2</v>
      </c>
      <c r="DX28" s="641"/>
      <c r="DY28" s="641"/>
      <c r="DZ28" s="641"/>
      <c r="EA28" s="641"/>
      <c r="EB28" s="641"/>
      <c r="EC28" s="642"/>
    </row>
    <row r="29" spans="2:133" ht="11.25" customHeight="1" x14ac:dyDescent="0.2">
      <c r="B29" s="607" t="s">
        <v>292</v>
      </c>
      <c r="C29" s="608"/>
      <c r="D29" s="608"/>
      <c r="E29" s="608"/>
      <c r="F29" s="608"/>
      <c r="G29" s="608"/>
      <c r="H29" s="608"/>
      <c r="I29" s="608"/>
      <c r="J29" s="608"/>
      <c r="K29" s="608"/>
      <c r="L29" s="608"/>
      <c r="M29" s="608"/>
      <c r="N29" s="608"/>
      <c r="O29" s="608"/>
      <c r="P29" s="608"/>
      <c r="Q29" s="609"/>
      <c r="R29" s="610">
        <v>8733</v>
      </c>
      <c r="S29" s="611"/>
      <c r="T29" s="611"/>
      <c r="U29" s="611"/>
      <c r="V29" s="611"/>
      <c r="W29" s="611"/>
      <c r="X29" s="611"/>
      <c r="Y29" s="612"/>
      <c r="Z29" s="613">
        <v>0.1</v>
      </c>
      <c r="AA29" s="613"/>
      <c r="AB29" s="613"/>
      <c r="AC29" s="613"/>
      <c r="AD29" s="614">
        <v>2</v>
      </c>
      <c r="AE29" s="614"/>
      <c r="AF29" s="614"/>
      <c r="AG29" s="614"/>
      <c r="AH29" s="614"/>
      <c r="AI29" s="614"/>
      <c r="AJ29" s="614"/>
      <c r="AK29" s="614"/>
      <c r="AL29" s="615">
        <v>0</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293</v>
      </c>
      <c r="CE29" s="647"/>
      <c r="CF29" s="607" t="s">
        <v>66</v>
      </c>
      <c r="CG29" s="608"/>
      <c r="CH29" s="608"/>
      <c r="CI29" s="608"/>
      <c r="CJ29" s="608"/>
      <c r="CK29" s="608"/>
      <c r="CL29" s="608"/>
      <c r="CM29" s="608"/>
      <c r="CN29" s="608"/>
      <c r="CO29" s="608"/>
      <c r="CP29" s="608"/>
      <c r="CQ29" s="609"/>
      <c r="CR29" s="610">
        <v>983759</v>
      </c>
      <c r="CS29" s="643"/>
      <c r="CT29" s="643"/>
      <c r="CU29" s="643"/>
      <c r="CV29" s="643"/>
      <c r="CW29" s="643"/>
      <c r="CX29" s="643"/>
      <c r="CY29" s="644"/>
      <c r="CZ29" s="615">
        <v>10.1</v>
      </c>
      <c r="DA29" s="641"/>
      <c r="DB29" s="641"/>
      <c r="DC29" s="645"/>
      <c r="DD29" s="619">
        <v>979739</v>
      </c>
      <c r="DE29" s="643"/>
      <c r="DF29" s="643"/>
      <c r="DG29" s="643"/>
      <c r="DH29" s="643"/>
      <c r="DI29" s="643"/>
      <c r="DJ29" s="643"/>
      <c r="DK29" s="644"/>
      <c r="DL29" s="619">
        <v>979739</v>
      </c>
      <c r="DM29" s="643"/>
      <c r="DN29" s="643"/>
      <c r="DO29" s="643"/>
      <c r="DP29" s="643"/>
      <c r="DQ29" s="643"/>
      <c r="DR29" s="643"/>
      <c r="DS29" s="643"/>
      <c r="DT29" s="643"/>
      <c r="DU29" s="643"/>
      <c r="DV29" s="644"/>
      <c r="DW29" s="615">
        <v>19.2</v>
      </c>
      <c r="DX29" s="641"/>
      <c r="DY29" s="641"/>
      <c r="DZ29" s="641"/>
      <c r="EA29" s="641"/>
      <c r="EB29" s="641"/>
      <c r="EC29" s="642"/>
    </row>
    <row r="30" spans="2:133" ht="11.25" customHeight="1" x14ac:dyDescent="0.2">
      <c r="B30" s="607" t="s">
        <v>294</v>
      </c>
      <c r="C30" s="608"/>
      <c r="D30" s="608"/>
      <c r="E30" s="608"/>
      <c r="F30" s="608"/>
      <c r="G30" s="608"/>
      <c r="H30" s="608"/>
      <c r="I30" s="608"/>
      <c r="J30" s="608"/>
      <c r="K30" s="608"/>
      <c r="L30" s="608"/>
      <c r="M30" s="608"/>
      <c r="N30" s="608"/>
      <c r="O30" s="608"/>
      <c r="P30" s="608"/>
      <c r="Q30" s="609"/>
      <c r="R30" s="610">
        <v>1132858</v>
      </c>
      <c r="S30" s="611"/>
      <c r="T30" s="611"/>
      <c r="U30" s="611"/>
      <c r="V30" s="611"/>
      <c r="W30" s="611"/>
      <c r="X30" s="611"/>
      <c r="Y30" s="612"/>
      <c r="Z30" s="613">
        <v>10.9</v>
      </c>
      <c r="AA30" s="613"/>
      <c r="AB30" s="613"/>
      <c r="AC30" s="613"/>
      <c r="AD30" s="614" t="s">
        <v>122</v>
      </c>
      <c r="AE30" s="614"/>
      <c r="AF30" s="614"/>
      <c r="AG30" s="614"/>
      <c r="AH30" s="614"/>
      <c r="AI30" s="614"/>
      <c r="AJ30" s="614"/>
      <c r="AK30" s="614"/>
      <c r="AL30" s="615" t="s">
        <v>122</v>
      </c>
      <c r="AM30" s="616"/>
      <c r="AN30" s="616"/>
      <c r="AO30" s="617"/>
      <c r="AP30" s="592" t="s">
        <v>212</v>
      </c>
      <c r="AQ30" s="593"/>
      <c r="AR30" s="593"/>
      <c r="AS30" s="593"/>
      <c r="AT30" s="593"/>
      <c r="AU30" s="593"/>
      <c r="AV30" s="593"/>
      <c r="AW30" s="593"/>
      <c r="AX30" s="593"/>
      <c r="AY30" s="593"/>
      <c r="AZ30" s="593"/>
      <c r="BA30" s="593"/>
      <c r="BB30" s="593"/>
      <c r="BC30" s="593"/>
      <c r="BD30" s="593"/>
      <c r="BE30" s="593"/>
      <c r="BF30" s="594"/>
      <c r="BG30" s="592" t="s">
        <v>295</v>
      </c>
      <c r="BH30" s="652"/>
      <c r="BI30" s="652"/>
      <c r="BJ30" s="652"/>
      <c r="BK30" s="652"/>
      <c r="BL30" s="652"/>
      <c r="BM30" s="652"/>
      <c r="BN30" s="652"/>
      <c r="BO30" s="652"/>
      <c r="BP30" s="652"/>
      <c r="BQ30" s="653"/>
      <c r="BR30" s="592" t="s">
        <v>296</v>
      </c>
      <c r="BS30" s="652"/>
      <c r="BT30" s="652"/>
      <c r="BU30" s="652"/>
      <c r="BV30" s="652"/>
      <c r="BW30" s="652"/>
      <c r="BX30" s="652"/>
      <c r="BY30" s="652"/>
      <c r="BZ30" s="652"/>
      <c r="CA30" s="652"/>
      <c r="CB30" s="653"/>
      <c r="CD30" s="648"/>
      <c r="CE30" s="649"/>
      <c r="CF30" s="607" t="s">
        <v>297</v>
      </c>
      <c r="CG30" s="608"/>
      <c r="CH30" s="608"/>
      <c r="CI30" s="608"/>
      <c r="CJ30" s="608"/>
      <c r="CK30" s="608"/>
      <c r="CL30" s="608"/>
      <c r="CM30" s="608"/>
      <c r="CN30" s="608"/>
      <c r="CO30" s="608"/>
      <c r="CP30" s="608"/>
      <c r="CQ30" s="609"/>
      <c r="CR30" s="610">
        <v>968903</v>
      </c>
      <c r="CS30" s="611"/>
      <c r="CT30" s="611"/>
      <c r="CU30" s="611"/>
      <c r="CV30" s="611"/>
      <c r="CW30" s="611"/>
      <c r="CX30" s="611"/>
      <c r="CY30" s="612"/>
      <c r="CZ30" s="615">
        <v>10</v>
      </c>
      <c r="DA30" s="641"/>
      <c r="DB30" s="641"/>
      <c r="DC30" s="645"/>
      <c r="DD30" s="619">
        <v>964959</v>
      </c>
      <c r="DE30" s="611"/>
      <c r="DF30" s="611"/>
      <c r="DG30" s="611"/>
      <c r="DH30" s="611"/>
      <c r="DI30" s="611"/>
      <c r="DJ30" s="611"/>
      <c r="DK30" s="612"/>
      <c r="DL30" s="619">
        <v>964959</v>
      </c>
      <c r="DM30" s="611"/>
      <c r="DN30" s="611"/>
      <c r="DO30" s="611"/>
      <c r="DP30" s="611"/>
      <c r="DQ30" s="611"/>
      <c r="DR30" s="611"/>
      <c r="DS30" s="611"/>
      <c r="DT30" s="611"/>
      <c r="DU30" s="611"/>
      <c r="DV30" s="612"/>
      <c r="DW30" s="615">
        <v>18.899999999999999</v>
      </c>
      <c r="DX30" s="641"/>
      <c r="DY30" s="641"/>
      <c r="DZ30" s="641"/>
      <c r="EA30" s="641"/>
      <c r="EB30" s="641"/>
      <c r="EC30" s="642"/>
    </row>
    <row r="31" spans="2:133" ht="11.25" customHeight="1" x14ac:dyDescent="0.2">
      <c r="B31" s="623" t="s">
        <v>298</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299</v>
      </c>
      <c r="AQ31" s="657"/>
      <c r="AR31" s="657"/>
      <c r="AS31" s="657"/>
      <c r="AT31" s="662" t="s">
        <v>300</v>
      </c>
      <c r="AU31" s="212"/>
      <c r="AV31" s="212"/>
      <c r="AW31" s="212"/>
      <c r="AX31" s="596" t="s">
        <v>178</v>
      </c>
      <c r="AY31" s="597"/>
      <c r="AZ31" s="597"/>
      <c r="BA31" s="597"/>
      <c r="BB31" s="597"/>
      <c r="BC31" s="597"/>
      <c r="BD31" s="597"/>
      <c r="BE31" s="597"/>
      <c r="BF31" s="598"/>
      <c r="BG31" s="666">
        <v>99.8</v>
      </c>
      <c r="BH31" s="654"/>
      <c r="BI31" s="654"/>
      <c r="BJ31" s="654"/>
      <c r="BK31" s="654"/>
      <c r="BL31" s="654"/>
      <c r="BM31" s="605">
        <v>99.5</v>
      </c>
      <c r="BN31" s="654"/>
      <c r="BO31" s="654"/>
      <c r="BP31" s="654"/>
      <c r="BQ31" s="655"/>
      <c r="BR31" s="666">
        <v>99.7</v>
      </c>
      <c r="BS31" s="654"/>
      <c r="BT31" s="654"/>
      <c r="BU31" s="654"/>
      <c r="BV31" s="654"/>
      <c r="BW31" s="654"/>
      <c r="BX31" s="605">
        <v>99.4</v>
      </c>
      <c r="BY31" s="654"/>
      <c r="BZ31" s="654"/>
      <c r="CA31" s="654"/>
      <c r="CB31" s="655"/>
      <c r="CD31" s="648"/>
      <c r="CE31" s="649"/>
      <c r="CF31" s="607" t="s">
        <v>301</v>
      </c>
      <c r="CG31" s="608"/>
      <c r="CH31" s="608"/>
      <c r="CI31" s="608"/>
      <c r="CJ31" s="608"/>
      <c r="CK31" s="608"/>
      <c r="CL31" s="608"/>
      <c r="CM31" s="608"/>
      <c r="CN31" s="608"/>
      <c r="CO31" s="608"/>
      <c r="CP31" s="608"/>
      <c r="CQ31" s="609"/>
      <c r="CR31" s="610">
        <v>14856</v>
      </c>
      <c r="CS31" s="643"/>
      <c r="CT31" s="643"/>
      <c r="CU31" s="643"/>
      <c r="CV31" s="643"/>
      <c r="CW31" s="643"/>
      <c r="CX31" s="643"/>
      <c r="CY31" s="644"/>
      <c r="CZ31" s="615">
        <v>0.2</v>
      </c>
      <c r="DA31" s="641"/>
      <c r="DB31" s="641"/>
      <c r="DC31" s="645"/>
      <c r="DD31" s="619">
        <v>14780</v>
      </c>
      <c r="DE31" s="643"/>
      <c r="DF31" s="643"/>
      <c r="DG31" s="643"/>
      <c r="DH31" s="643"/>
      <c r="DI31" s="643"/>
      <c r="DJ31" s="643"/>
      <c r="DK31" s="644"/>
      <c r="DL31" s="619">
        <v>14780</v>
      </c>
      <c r="DM31" s="643"/>
      <c r="DN31" s="643"/>
      <c r="DO31" s="643"/>
      <c r="DP31" s="643"/>
      <c r="DQ31" s="643"/>
      <c r="DR31" s="643"/>
      <c r="DS31" s="643"/>
      <c r="DT31" s="643"/>
      <c r="DU31" s="643"/>
      <c r="DV31" s="644"/>
      <c r="DW31" s="615">
        <v>0.3</v>
      </c>
      <c r="DX31" s="641"/>
      <c r="DY31" s="641"/>
      <c r="DZ31" s="641"/>
      <c r="EA31" s="641"/>
      <c r="EB31" s="641"/>
      <c r="EC31" s="642"/>
    </row>
    <row r="32" spans="2:133" ht="11.25" customHeight="1" x14ac:dyDescent="0.2">
      <c r="B32" s="607" t="s">
        <v>302</v>
      </c>
      <c r="C32" s="608"/>
      <c r="D32" s="608"/>
      <c r="E32" s="608"/>
      <c r="F32" s="608"/>
      <c r="G32" s="608"/>
      <c r="H32" s="608"/>
      <c r="I32" s="608"/>
      <c r="J32" s="608"/>
      <c r="K32" s="608"/>
      <c r="L32" s="608"/>
      <c r="M32" s="608"/>
      <c r="N32" s="608"/>
      <c r="O32" s="608"/>
      <c r="P32" s="608"/>
      <c r="Q32" s="609"/>
      <c r="R32" s="610">
        <v>1274149</v>
      </c>
      <c r="S32" s="611"/>
      <c r="T32" s="611"/>
      <c r="U32" s="611"/>
      <c r="V32" s="611"/>
      <c r="W32" s="611"/>
      <c r="X32" s="611"/>
      <c r="Y32" s="612"/>
      <c r="Z32" s="613">
        <v>12.3</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303</v>
      </c>
      <c r="AX32" s="607" t="s">
        <v>304</v>
      </c>
      <c r="AY32" s="608"/>
      <c r="AZ32" s="608"/>
      <c r="BA32" s="608"/>
      <c r="BB32" s="608"/>
      <c r="BC32" s="608"/>
      <c r="BD32" s="608"/>
      <c r="BE32" s="608"/>
      <c r="BF32" s="609"/>
      <c r="BG32" s="667">
        <v>99.3</v>
      </c>
      <c r="BH32" s="643"/>
      <c r="BI32" s="643"/>
      <c r="BJ32" s="643"/>
      <c r="BK32" s="643"/>
      <c r="BL32" s="643"/>
      <c r="BM32" s="616">
        <v>98.3</v>
      </c>
      <c r="BN32" s="643"/>
      <c r="BO32" s="643"/>
      <c r="BP32" s="643"/>
      <c r="BQ32" s="665"/>
      <c r="BR32" s="667">
        <v>99.3</v>
      </c>
      <c r="BS32" s="643"/>
      <c r="BT32" s="643"/>
      <c r="BU32" s="643"/>
      <c r="BV32" s="643"/>
      <c r="BW32" s="643"/>
      <c r="BX32" s="616">
        <v>98.3</v>
      </c>
      <c r="BY32" s="643"/>
      <c r="BZ32" s="643"/>
      <c r="CA32" s="643"/>
      <c r="CB32" s="665"/>
      <c r="CD32" s="650"/>
      <c r="CE32" s="651"/>
      <c r="CF32" s="607" t="s">
        <v>305</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1"/>
      <c r="DB32" s="641"/>
      <c r="DC32" s="645"/>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1"/>
      <c r="DY32" s="641"/>
      <c r="DZ32" s="641"/>
      <c r="EA32" s="641"/>
      <c r="EB32" s="641"/>
      <c r="EC32" s="642"/>
    </row>
    <row r="33" spans="2:133" ht="11.25" customHeight="1" x14ac:dyDescent="0.2">
      <c r="B33" s="607" t="s">
        <v>306</v>
      </c>
      <c r="C33" s="608"/>
      <c r="D33" s="608"/>
      <c r="E33" s="608"/>
      <c r="F33" s="608"/>
      <c r="G33" s="608"/>
      <c r="H33" s="608"/>
      <c r="I33" s="608"/>
      <c r="J33" s="608"/>
      <c r="K33" s="608"/>
      <c r="L33" s="608"/>
      <c r="M33" s="608"/>
      <c r="N33" s="608"/>
      <c r="O33" s="608"/>
      <c r="P33" s="608"/>
      <c r="Q33" s="609"/>
      <c r="R33" s="610">
        <v>57371</v>
      </c>
      <c r="S33" s="611"/>
      <c r="T33" s="611"/>
      <c r="U33" s="611"/>
      <c r="V33" s="611"/>
      <c r="W33" s="611"/>
      <c r="X33" s="611"/>
      <c r="Y33" s="612"/>
      <c r="Z33" s="613">
        <v>0.6</v>
      </c>
      <c r="AA33" s="613"/>
      <c r="AB33" s="613"/>
      <c r="AC33" s="613"/>
      <c r="AD33" s="614">
        <v>6340</v>
      </c>
      <c r="AE33" s="614"/>
      <c r="AF33" s="614"/>
      <c r="AG33" s="614"/>
      <c r="AH33" s="614"/>
      <c r="AI33" s="614"/>
      <c r="AJ33" s="614"/>
      <c r="AK33" s="614"/>
      <c r="AL33" s="615">
        <v>0.1</v>
      </c>
      <c r="AM33" s="616"/>
      <c r="AN33" s="616"/>
      <c r="AO33" s="617"/>
      <c r="AP33" s="660"/>
      <c r="AQ33" s="661"/>
      <c r="AR33" s="661"/>
      <c r="AS33" s="661"/>
      <c r="AT33" s="664"/>
      <c r="AU33" s="213"/>
      <c r="AV33" s="213"/>
      <c r="AW33" s="213"/>
      <c r="AX33" s="631" t="s">
        <v>307</v>
      </c>
      <c r="AY33" s="632"/>
      <c r="AZ33" s="632"/>
      <c r="BA33" s="632"/>
      <c r="BB33" s="632"/>
      <c r="BC33" s="632"/>
      <c r="BD33" s="632"/>
      <c r="BE33" s="632"/>
      <c r="BF33" s="633"/>
      <c r="BG33" s="668">
        <v>99.9</v>
      </c>
      <c r="BH33" s="669"/>
      <c r="BI33" s="669"/>
      <c r="BJ33" s="669"/>
      <c r="BK33" s="669"/>
      <c r="BL33" s="669"/>
      <c r="BM33" s="670">
        <v>99.8</v>
      </c>
      <c r="BN33" s="669"/>
      <c r="BO33" s="669"/>
      <c r="BP33" s="669"/>
      <c r="BQ33" s="671"/>
      <c r="BR33" s="668">
        <v>99.8</v>
      </c>
      <c r="BS33" s="669"/>
      <c r="BT33" s="669"/>
      <c r="BU33" s="669"/>
      <c r="BV33" s="669"/>
      <c r="BW33" s="669"/>
      <c r="BX33" s="670">
        <v>99.6</v>
      </c>
      <c r="BY33" s="669"/>
      <c r="BZ33" s="669"/>
      <c r="CA33" s="669"/>
      <c r="CB33" s="671"/>
      <c r="CD33" s="607" t="s">
        <v>308</v>
      </c>
      <c r="CE33" s="608"/>
      <c r="CF33" s="608"/>
      <c r="CG33" s="608"/>
      <c r="CH33" s="608"/>
      <c r="CI33" s="608"/>
      <c r="CJ33" s="608"/>
      <c r="CK33" s="608"/>
      <c r="CL33" s="608"/>
      <c r="CM33" s="608"/>
      <c r="CN33" s="608"/>
      <c r="CO33" s="608"/>
      <c r="CP33" s="608"/>
      <c r="CQ33" s="609"/>
      <c r="CR33" s="610">
        <v>4126858</v>
      </c>
      <c r="CS33" s="643"/>
      <c r="CT33" s="643"/>
      <c r="CU33" s="643"/>
      <c r="CV33" s="643"/>
      <c r="CW33" s="643"/>
      <c r="CX33" s="643"/>
      <c r="CY33" s="644"/>
      <c r="CZ33" s="615">
        <v>42.5</v>
      </c>
      <c r="DA33" s="641"/>
      <c r="DB33" s="641"/>
      <c r="DC33" s="645"/>
      <c r="DD33" s="619">
        <v>2761734</v>
      </c>
      <c r="DE33" s="643"/>
      <c r="DF33" s="643"/>
      <c r="DG33" s="643"/>
      <c r="DH33" s="643"/>
      <c r="DI33" s="643"/>
      <c r="DJ33" s="643"/>
      <c r="DK33" s="644"/>
      <c r="DL33" s="619">
        <v>1800881</v>
      </c>
      <c r="DM33" s="643"/>
      <c r="DN33" s="643"/>
      <c r="DO33" s="643"/>
      <c r="DP33" s="643"/>
      <c r="DQ33" s="643"/>
      <c r="DR33" s="643"/>
      <c r="DS33" s="643"/>
      <c r="DT33" s="643"/>
      <c r="DU33" s="643"/>
      <c r="DV33" s="644"/>
      <c r="DW33" s="615">
        <v>35.299999999999997</v>
      </c>
      <c r="DX33" s="641"/>
      <c r="DY33" s="641"/>
      <c r="DZ33" s="641"/>
      <c r="EA33" s="641"/>
      <c r="EB33" s="641"/>
      <c r="EC33" s="642"/>
    </row>
    <row r="34" spans="2:133" ht="11.25" customHeight="1" x14ac:dyDescent="0.2">
      <c r="B34" s="607" t="s">
        <v>309</v>
      </c>
      <c r="C34" s="608"/>
      <c r="D34" s="608"/>
      <c r="E34" s="608"/>
      <c r="F34" s="608"/>
      <c r="G34" s="608"/>
      <c r="H34" s="608"/>
      <c r="I34" s="608"/>
      <c r="J34" s="608"/>
      <c r="K34" s="608"/>
      <c r="L34" s="608"/>
      <c r="M34" s="608"/>
      <c r="N34" s="608"/>
      <c r="O34" s="608"/>
      <c r="P34" s="608"/>
      <c r="Q34" s="609"/>
      <c r="R34" s="610">
        <v>482685</v>
      </c>
      <c r="S34" s="611"/>
      <c r="T34" s="611"/>
      <c r="U34" s="611"/>
      <c r="V34" s="611"/>
      <c r="W34" s="611"/>
      <c r="X34" s="611"/>
      <c r="Y34" s="612"/>
      <c r="Z34" s="613">
        <v>4.7</v>
      </c>
      <c r="AA34" s="613"/>
      <c r="AB34" s="613"/>
      <c r="AC34" s="613"/>
      <c r="AD34" s="614" t="s">
        <v>122</v>
      </c>
      <c r="AE34" s="614"/>
      <c r="AF34" s="614"/>
      <c r="AG34" s="614"/>
      <c r="AH34" s="614"/>
      <c r="AI34" s="614"/>
      <c r="AJ34" s="614"/>
      <c r="AK34" s="614"/>
      <c r="AL34" s="615" t="s">
        <v>122</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310</v>
      </c>
      <c r="CE34" s="608"/>
      <c r="CF34" s="608"/>
      <c r="CG34" s="608"/>
      <c r="CH34" s="608"/>
      <c r="CI34" s="608"/>
      <c r="CJ34" s="608"/>
      <c r="CK34" s="608"/>
      <c r="CL34" s="608"/>
      <c r="CM34" s="608"/>
      <c r="CN34" s="608"/>
      <c r="CO34" s="608"/>
      <c r="CP34" s="608"/>
      <c r="CQ34" s="609"/>
      <c r="CR34" s="610">
        <v>1230531</v>
      </c>
      <c r="CS34" s="611"/>
      <c r="CT34" s="611"/>
      <c r="CU34" s="611"/>
      <c r="CV34" s="611"/>
      <c r="CW34" s="611"/>
      <c r="CX34" s="611"/>
      <c r="CY34" s="612"/>
      <c r="CZ34" s="615">
        <v>12.7</v>
      </c>
      <c r="DA34" s="641"/>
      <c r="DB34" s="641"/>
      <c r="DC34" s="645"/>
      <c r="DD34" s="619">
        <v>787530</v>
      </c>
      <c r="DE34" s="611"/>
      <c r="DF34" s="611"/>
      <c r="DG34" s="611"/>
      <c r="DH34" s="611"/>
      <c r="DI34" s="611"/>
      <c r="DJ34" s="611"/>
      <c r="DK34" s="612"/>
      <c r="DL34" s="619">
        <v>646628</v>
      </c>
      <c r="DM34" s="611"/>
      <c r="DN34" s="611"/>
      <c r="DO34" s="611"/>
      <c r="DP34" s="611"/>
      <c r="DQ34" s="611"/>
      <c r="DR34" s="611"/>
      <c r="DS34" s="611"/>
      <c r="DT34" s="611"/>
      <c r="DU34" s="611"/>
      <c r="DV34" s="612"/>
      <c r="DW34" s="615">
        <v>12.7</v>
      </c>
      <c r="DX34" s="641"/>
      <c r="DY34" s="641"/>
      <c r="DZ34" s="641"/>
      <c r="EA34" s="641"/>
      <c r="EB34" s="641"/>
      <c r="EC34" s="642"/>
    </row>
    <row r="35" spans="2:133" ht="11.25" customHeight="1" x14ac:dyDescent="0.2">
      <c r="B35" s="607" t="s">
        <v>311</v>
      </c>
      <c r="C35" s="608"/>
      <c r="D35" s="608"/>
      <c r="E35" s="608"/>
      <c r="F35" s="608"/>
      <c r="G35" s="608"/>
      <c r="H35" s="608"/>
      <c r="I35" s="608"/>
      <c r="J35" s="608"/>
      <c r="K35" s="608"/>
      <c r="L35" s="608"/>
      <c r="M35" s="608"/>
      <c r="N35" s="608"/>
      <c r="O35" s="608"/>
      <c r="P35" s="608"/>
      <c r="Q35" s="609"/>
      <c r="R35" s="610">
        <v>511841</v>
      </c>
      <c r="S35" s="611"/>
      <c r="T35" s="611"/>
      <c r="U35" s="611"/>
      <c r="V35" s="611"/>
      <c r="W35" s="611"/>
      <c r="X35" s="611"/>
      <c r="Y35" s="612"/>
      <c r="Z35" s="613">
        <v>4.9000000000000004</v>
      </c>
      <c r="AA35" s="613"/>
      <c r="AB35" s="613"/>
      <c r="AC35" s="613"/>
      <c r="AD35" s="614" t="s">
        <v>122</v>
      </c>
      <c r="AE35" s="614"/>
      <c r="AF35" s="614"/>
      <c r="AG35" s="614"/>
      <c r="AH35" s="614"/>
      <c r="AI35" s="614"/>
      <c r="AJ35" s="614"/>
      <c r="AK35" s="614"/>
      <c r="AL35" s="615" t="s">
        <v>122</v>
      </c>
      <c r="AM35" s="616"/>
      <c r="AN35" s="616"/>
      <c r="AO35" s="617"/>
      <c r="AP35" s="216"/>
      <c r="AQ35" s="592" t="s">
        <v>312</v>
      </c>
      <c r="AR35" s="593"/>
      <c r="AS35" s="593"/>
      <c r="AT35" s="593"/>
      <c r="AU35" s="593"/>
      <c r="AV35" s="593"/>
      <c r="AW35" s="593"/>
      <c r="AX35" s="593"/>
      <c r="AY35" s="593"/>
      <c r="AZ35" s="593"/>
      <c r="BA35" s="593"/>
      <c r="BB35" s="593"/>
      <c r="BC35" s="593"/>
      <c r="BD35" s="593"/>
      <c r="BE35" s="593"/>
      <c r="BF35" s="594"/>
      <c r="BG35" s="592" t="s">
        <v>313</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314</v>
      </c>
      <c r="CE35" s="608"/>
      <c r="CF35" s="608"/>
      <c r="CG35" s="608"/>
      <c r="CH35" s="608"/>
      <c r="CI35" s="608"/>
      <c r="CJ35" s="608"/>
      <c r="CK35" s="608"/>
      <c r="CL35" s="608"/>
      <c r="CM35" s="608"/>
      <c r="CN35" s="608"/>
      <c r="CO35" s="608"/>
      <c r="CP35" s="608"/>
      <c r="CQ35" s="609"/>
      <c r="CR35" s="610">
        <v>147197</v>
      </c>
      <c r="CS35" s="643"/>
      <c r="CT35" s="643"/>
      <c r="CU35" s="643"/>
      <c r="CV35" s="643"/>
      <c r="CW35" s="643"/>
      <c r="CX35" s="643"/>
      <c r="CY35" s="644"/>
      <c r="CZ35" s="615">
        <v>1.5</v>
      </c>
      <c r="DA35" s="641"/>
      <c r="DB35" s="641"/>
      <c r="DC35" s="645"/>
      <c r="DD35" s="619">
        <v>115248</v>
      </c>
      <c r="DE35" s="643"/>
      <c r="DF35" s="643"/>
      <c r="DG35" s="643"/>
      <c r="DH35" s="643"/>
      <c r="DI35" s="643"/>
      <c r="DJ35" s="643"/>
      <c r="DK35" s="644"/>
      <c r="DL35" s="619">
        <v>111899</v>
      </c>
      <c r="DM35" s="643"/>
      <c r="DN35" s="643"/>
      <c r="DO35" s="643"/>
      <c r="DP35" s="643"/>
      <c r="DQ35" s="643"/>
      <c r="DR35" s="643"/>
      <c r="DS35" s="643"/>
      <c r="DT35" s="643"/>
      <c r="DU35" s="643"/>
      <c r="DV35" s="644"/>
      <c r="DW35" s="615">
        <v>2.2000000000000002</v>
      </c>
      <c r="DX35" s="641"/>
      <c r="DY35" s="641"/>
      <c r="DZ35" s="641"/>
      <c r="EA35" s="641"/>
      <c r="EB35" s="641"/>
      <c r="EC35" s="642"/>
    </row>
    <row r="36" spans="2:133" ht="11.25" customHeight="1" x14ac:dyDescent="0.2">
      <c r="B36" s="607" t="s">
        <v>315</v>
      </c>
      <c r="C36" s="608"/>
      <c r="D36" s="608"/>
      <c r="E36" s="608"/>
      <c r="F36" s="608"/>
      <c r="G36" s="608"/>
      <c r="H36" s="608"/>
      <c r="I36" s="608"/>
      <c r="J36" s="608"/>
      <c r="K36" s="608"/>
      <c r="L36" s="608"/>
      <c r="M36" s="608"/>
      <c r="N36" s="608"/>
      <c r="O36" s="608"/>
      <c r="P36" s="608"/>
      <c r="Q36" s="609"/>
      <c r="R36" s="610">
        <v>605864</v>
      </c>
      <c r="S36" s="611"/>
      <c r="T36" s="611"/>
      <c r="U36" s="611"/>
      <c r="V36" s="611"/>
      <c r="W36" s="611"/>
      <c r="X36" s="611"/>
      <c r="Y36" s="612"/>
      <c r="Z36" s="613">
        <v>5.8</v>
      </c>
      <c r="AA36" s="613"/>
      <c r="AB36" s="613"/>
      <c r="AC36" s="613"/>
      <c r="AD36" s="614" t="s">
        <v>122</v>
      </c>
      <c r="AE36" s="614"/>
      <c r="AF36" s="614"/>
      <c r="AG36" s="614"/>
      <c r="AH36" s="614"/>
      <c r="AI36" s="614"/>
      <c r="AJ36" s="614"/>
      <c r="AK36" s="614"/>
      <c r="AL36" s="615" t="s">
        <v>122</v>
      </c>
      <c r="AM36" s="616"/>
      <c r="AN36" s="616"/>
      <c r="AO36" s="617"/>
      <c r="AP36" s="216"/>
      <c r="AQ36" s="676" t="s">
        <v>316</v>
      </c>
      <c r="AR36" s="677"/>
      <c r="AS36" s="677"/>
      <c r="AT36" s="677"/>
      <c r="AU36" s="677"/>
      <c r="AV36" s="677"/>
      <c r="AW36" s="677"/>
      <c r="AX36" s="677"/>
      <c r="AY36" s="678"/>
      <c r="AZ36" s="599">
        <v>842973</v>
      </c>
      <c r="BA36" s="600"/>
      <c r="BB36" s="600"/>
      <c r="BC36" s="600"/>
      <c r="BD36" s="600"/>
      <c r="BE36" s="600"/>
      <c r="BF36" s="672"/>
      <c r="BG36" s="596" t="s">
        <v>317</v>
      </c>
      <c r="BH36" s="597"/>
      <c r="BI36" s="597"/>
      <c r="BJ36" s="597"/>
      <c r="BK36" s="597"/>
      <c r="BL36" s="597"/>
      <c r="BM36" s="597"/>
      <c r="BN36" s="597"/>
      <c r="BO36" s="597"/>
      <c r="BP36" s="597"/>
      <c r="BQ36" s="597"/>
      <c r="BR36" s="597"/>
      <c r="BS36" s="597"/>
      <c r="BT36" s="597"/>
      <c r="BU36" s="598"/>
      <c r="BV36" s="599">
        <v>6701</v>
      </c>
      <c r="BW36" s="600"/>
      <c r="BX36" s="600"/>
      <c r="BY36" s="600"/>
      <c r="BZ36" s="600"/>
      <c r="CA36" s="600"/>
      <c r="CB36" s="672"/>
      <c r="CD36" s="607" t="s">
        <v>318</v>
      </c>
      <c r="CE36" s="608"/>
      <c r="CF36" s="608"/>
      <c r="CG36" s="608"/>
      <c r="CH36" s="608"/>
      <c r="CI36" s="608"/>
      <c r="CJ36" s="608"/>
      <c r="CK36" s="608"/>
      <c r="CL36" s="608"/>
      <c r="CM36" s="608"/>
      <c r="CN36" s="608"/>
      <c r="CO36" s="608"/>
      <c r="CP36" s="608"/>
      <c r="CQ36" s="609"/>
      <c r="CR36" s="610">
        <v>1380053</v>
      </c>
      <c r="CS36" s="611"/>
      <c r="CT36" s="611"/>
      <c r="CU36" s="611"/>
      <c r="CV36" s="611"/>
      <c r="CW36" s="611"/>
      <c r="CX36" s="611"/>
      <c r="CY36" s="612"/>
      <c r="CZ36" s="615">
        <v>14.2</v>
      </c>
      <c r="DA36" s="641"/>
      <c r="DB36" s="641"/>
      <c r="DC36" s="645"/>
      <c r="DD36" s="619">
        <v>806847</v>
      </c>
      <c r="DE36" s="611"/>
      <c r="DF36" s="611"/>
      <c r="DG36" s="611"/>
      <c r="DH36" s="611"/>
      <c r="DI36" s="611"/>
      <c r="DJ36" s="611"/>
      <c r="DK36" s="612"/>
      <c r="DL36" s="619">
        <v>551434</v>
      </c>
      <c r="DM36" s="611"/>
      <c r="DN36" s="611"/>
      <c r="DO36" s="611"/>
      <c r="DP36" s="611"/>
      <c r="DQ36" s="611"/>
      <c r="DR36" s="611"/>
      <c r="DS36" s="611"/>
      <c r="DT36" s="611"/>
      <c r="DU36" s="611"/>
      <c r="DV36" s="612"/>
      <c r="DW36" s="615">
        <v>10.8</v>
      </c>
      <c r="DX36" s="641"/>
      <c r="DY36" s="641"/>
      <c r="DZ36" s="641"/>
      <c r="EA36" s="641"/>
      <c r="EB36" s="641"/>
      <c r="EC36" s="642"/>
    </row>
    <row r="37" spans="2:133" ht="11.25" customHeight="1" x14ac:dyDescent="0.2">
      <c r="B37" s="607" t="s">
        <v>319</v>
      </c>
      <c r="C37" s="608"/>
      <c r="D37" s="608"/>
      <c r="E37" s="608"/>
      <c r="F37" s="608"/>
      <c r="G37" s="608"/>
      <c r="H37" s="608"/>
      <c r="I37" s="608"/>
      <c r="J37" s="608"/>
      <c r="K37" s="608"/>
      <c r="L37" s="608"/>
      <c r="M37" s="608"/>
      <c r="N37" s="608"/>
      <c r="O37" s="608"/>
      <c r="P37" s="608"/>
      <c r="Q37" s="609"/>
      <c r="R37" s="610">
        <v>166811</v>
      </c>
      <c r="S37" s="611"/>
      <c r="T37" s="611"/>
      <c r="U37" s="611"/>
      <c r="V37" s="611"/>
      <c r="W37" s="611"/>
      <c r="X37" s="611"/>
      <c r="Y37" s="612"/>
      <c r="Z37" s="613">
        <v>1.6</v>
      </c>
      <c r="AA37" s="613"/>
      <c r="AB37" s="613"/>
      <c r="AC37" s="613"/>
      <c r="AD37" s="614">
        <v>1</v>
      </c>
      <c r="AE37" s="614"/>
      <c r="AF37" s="614"/>
      <c r="AG37" s="614"/>
      <c r="AH37" s="614"/>
      <c r="AI37" s="614"/>
      <c r="AJ37" s="614"/>
      <c r="AK37" s="614"/>
      <c r="AL37" s="615">
        <v>0</v>
      </c>
      <c r="AM37" s="616"/>
      <c r="AN37" s="616"/>
      <c r="AO37" s="617"/>
      <c r="AQ37" s="673" t="s">
        <v>320</v>
      </c>
      <c r="AR37" s="674"/>
      <c r="AS37" s="674"/>
      <c r="AT37" s="674"/>
      <c r="AU37" s="674"/>
      <c r="AV37" s="674"/>
      <c r="AW37" s="674"/>
      <c r="AX37" s="674"/>
      <c r="AY37" s="675"/>
      <c r="AZ37" s="610">
        <v>251101</v>
      </c>
      <c r="BA37" s="611"/>
      <c r="BB37" s="611"/>
      <c r="BC37" s="611"/>
      <c r="BD37" s="643"/>
      <c r="BE37" s="643"/>
      <c r="BF37" s="665"/>
      <c r="BG37" s="607" t="s">
        <v>321</v>
      </c>
      <c r="BH37" s="608"/>
      <c r="BI37" s="608"/>
      <c r="BJ37" s="608"/>
      <c r="BK37" s="608"/>
      <c r="BL37" s="608"/>
      <c r="BM37" s="608"/>
      <c r="BN37" s="608"/>
      <c r="BO37" s="608"/>
      <c r="BP37" s="608"/>
      <c r="BQ37" s="608"/>
      <c r="BR37" s="608"/>
      <c r="BS37" s="608"/>
      <c r="BT37" s="608"/>
      <c r="BU37" s="609"/>
      <c r="BV37" s="610">
        <v>6701</v>
      </c>
      <c r="BW37" s="611"/>
      <c r="BX37" s="611"/>
      <c r="BY37" s="611"/>
      <c r="BZ37" s="611"/>
      <c r="CA37" s="611"/>
      <c r="CB37" s="620"/>
      <c r="CD37" s="607" t="s">
        <v>322</v>
      </c>
      <c r="CE37" s="608"/>
      <c r="CF37" s="608"/>
      <c r="CG37" s="608"/>
      <c r="CH37" s="608"/>
      <c r="CI37" s="608"/>
      <c r="CJ37" s="608"/>
      <c r="CK37" s="608"/>
      <c r="CL37" s="608"/>
      <c r="CM37" s="608"/>
      <c r="CN37" s="608"/>
      <c r="CO37" s="608"/>
      <c r="CP37" s="608"/>
      <c r="CQ37" s="609"/>
      <c r="CR37" s="610">
        <v>132541</v>
      </c>
      <c r="CS37" s="643"/>
      <c r="CT37" s="643"/>
      <c r="CU37" s="643"/>
      <c r="CV37" s="643"/>
      <c r="CW37" s="643"/>
      <c r="CX37" s="643"/>
      <c r="CY37" s="644"/>
      <c r="CZ37" s="615">
        <v>1.4</v>
      </c>
      <c r="DA37" s="641"/>
      <c r="DB37" s="641"/>
      <c r="DC37" s="645"/>
      <c r="DD37" s="619">
        <v>132519</v>
      </c>
      <c r="DE37" s="643"/>
      <c r="DF37" s="643"/>
      <c r="DG37" s="643"/>
      <c r="DH37" s="643"/>
      <c r="DI37" s="643"/>
      <c r="DJ37" s="643"/>
      <c r="DK37" s="644"/>
      <c r="DL37" s="619">
        <v>121795</v>
      </c>
      <c r="DM37" s="643"/>
      <c r="DN37" s="643"/>
      <c r="DO37" s="643"/>
      <c r="DP37" s="643"/>
      <c r="DQ37" s="643"/>
      <c r="DR37" s="643"/>
      <c r="DS37" s="643"/>
      <c r="DT37" s="643"/>
      <c r="DU37" s="643"/>
      <c r="DV37" s="644"/>
      <c r="DW37" s="615">
        <v>2.4</v>
      </c>
      <c r="DX37" s="641"/>
      <c r="DY37" s="641"/>
      <c r="DZ37" s="641"/>
      <c r="EA37" s="641"/>
      <c r="EB37" s="641"/>
      <c r="EC37" s="642"/>
    </row>
    <row r="38" spans="2:133" ht="11.25" customHeight="1" x14ac:dyDescent="0.2">
      <c r="B38" s="607" t="s">
        <v>323</v>
      </c>
      <c r="C38" s="608"/>
      <c r="D38" s="608"/>
      <c r="E38" s="608"/>
      <c r="F38" s="608"/>
      <c r="G38" s="608"/>
      <c r="H38" s="608"/>
      <c r="I38" s="608"/>
      <c r="J38" s="608"/>
      <c r="K38" s="608"/>
      <c r="L38" s="608"/>
      <c r="M38" s="608"/>
      <c r="N38" s="608"/>
      <c r="O38" s="608"/>
      <c r="P38" s="608"/>
      <c r="Q38" s="609"/>
      <c r="R38" s="610">
        <v>459958</v>
      </c>
      <c r="S38" s="611"/>
      <c r="T38" s="611"/>
      <c r="U38" s="611"/>
      <c r="V38" s="611"/>
      <c r="W38" s="611"/>
      <c r="X38" s="611"/>
      <c r="Y38" s="612"/>
      <c r="Z38" s="613">
        <v>4.4000000000000004</v>
      </c>
      <c r="AA38" s="613"/>
      <c r="AB38" s="613"/>
      <c r="AC38" s="613"/>
      <c r="AD38" s="614" t="s">
        <v>122</v>
      </c>
      <c r="AE38" s="614"/>
      <c r="AF38" s="614"/>
      <c r="AG38" s="614"/>
      <c r="AH38" s="614"/>
      <c r="AI38" s="614"/>
      <c r="AJ38" s="614"/>
      <c r="AK38" s="614"/>
      <c r="AL38" s="615" t="s">
        <v>122</v>
      </c>
      <c r="AM38" s="616"/>
      <c r="AN38" s="616"/>
      <c r="AO38" s="617"/>
      <c r="AQ38" s="673" t="s">
        <v>324</v>
      </c>
      <c r="AR38" s="674"/>
      <c r="AS38" s="674"/>
      <c r="AT38" s="674"/>
      <c r="AU38" s="674"/>
      <c r="AV38" s="674"/>
      <c r="AW38" s="674"/>
      <c r="AX38" s="674"/>
      <c r="AY38" s="675"/>
      <c r="AZ38" s="610">
        <v>76981</v>
      </c>
      <c r="BA38" s="611"/>
      <c r="BB38" s="611"/>
      <c r="BC38" s="611"/>
      <c r="BD38" s="643"/>
      <c r="BE38" s="643"/>
      <c r="BF38" s="665"/>
      <c r="BG38" s="607" t="s">
        <v>325</v>
      </c>
      <c r="BH38" s="608"/>
      <c r="BI38" s="608"/>
      <c r="BJ38" s="608"/>
      <c r="BK38" s="608"/>
      <c r="BL38" s="608"/>
      <c r="BM38" s="608"/>
      <c r="BN38" s="608"/>
      <c r="BO38" s="608"/>
      <c r="BP38" s="608"/>
      <c r="BQ38" s="608"/>
      <c r="BR38" s="608"/>
      <c r="BS38" s="608"/>
      <c r="BT38" s="608"/>
      <c r="BU38" s="609"/>
      <c r="BV38" s="610">
        <v>883</v>
      </c>
      <c r="BW38" s="611"/>
      <c r="BX38" s="611"/>
      <c r="BY38" s="611"/>
      <c r="BZ38" s="611"/>
      <c r="CA38" s="611"/>
      <c r="CB38" s="620"/>
      <c r="CD38" s="607" t="s">
        <v>326</v>
      </c>
      <c r="CE38" s="608"/>
      <c r="CF38" s="608"/>
      <c r="CG38" s="608"/>
      <c r="CH38" s="608"/>
      <c r="CI38" s="608"/>
      <c r="CJ38" s="608"/>
      <c r="CK38" s="608"/>
      <c r="CL38" s="608"/>
      <c r="CM38" s="608"/>
      <c r="CN38" s="608"/>
      <c r="CO38" s="608"/>
      <c r="CP38" s="608"/>
      <c r="CQ38" s="609"/>
      <c r="CR38" s="610">
        <v>591872</v>
      </c>
      <c r="CS38" s="611"/>
      <c r="CT38" s="611"/>
      <c r="CU38" s="611"/>
      <c r="CV38" s="611"/>
      <c r="CW38" s="611"/>
      <c r="CX38" s="611"/>
      <c r="CY38" s="612"/>
      <c r="CZ38" s="615">
        <v>6.1</v>
      </c>
      <c r="DA38" s="641"/>
      <c r="DB38" s="641"/>
      <c r="DC38" s="645"/>
      <c r="DD38" s="619">
        <v>509121</v>
      </c>
      <c r="DE38" s="611"/>
      <c r="DF38" s="611"/>
      <c r="DG38" s="611"/>
      <c r="DH38" s="611"/>
      <c r="DI38" s="611"/>
      <c r="DJ38" s="611"/>
      <c r="DK38" s="612"/>
      <c r="DL38" s="619">
        <v>490920</v>
      </c>
      <c r="DM38" s="611"/>
      <c r="DN38" s="611"/>
      <c r="DO38" s="611"/>
      <c r="DP38" s="611"/>
      <c r="DQ38" s="611"/>
      <c r="DR38" s="611"/>
      <c r="DS38" s="611"/>
      <c r="DT38" s="611"/>
      <c r="DU38" s="611"/>
      <c r="DV38" s="612"/>
      <c r="DW38" s="615">
        <v>9.6</v>
      </c>
      <c r="DX38" s="641"/>
      <c r="DY38" s="641"/>
      <c r="DZ38" s="641"/>
      <c r="EA38" s="641"/>
      <c r="EB38" s="641"/>
      <c r="EC38" s="642"/>
    </row>
    <row r="39" spans="2:133" ht="11.25" customHeight="1" x14ac:dyDescent="0.2">
      <c r="B39" s="607" t="s">
        <v>327</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328</v>
      </c>
      <c r="AR39" s="674"/>
      <c r="AS39" s="674"/>
      <c r="AT39" s="674"/>
      <c r="AU39" s="674"/>
      <c r="AV39" s="674"/>
      <c r="AW39" s="674"/>
      <c r="AX39" s="674"/>
      <c r="AY39" s="675"/>
      <c r="AZ39" s="610">
        <v>50327</v>
      </c>
      <c r="BA39" s="611"/>
      <c r="BB39" s="611"/>
      <c r="BC39" s="611"/>
      <c r="BD39" s="643"/>
      <c r="BE39" s="643"/>
      <c r="BF39" s="665"/>
      <c r="BG39" s="607" t="s">
        <v>329</v>
      </c>
      <c r="BH39" s="608"/>
      <c r="BI39" s="608"/>
      <c r="BJ39" s="608"/>
      <c r="BK39" s="608"/>
      <c r="BL39" s="608"/>
      <c r="BM39" s="608"/>
      <c r="BN39" s="608"/>
      <c r="BO39" s="608"/>
      <c r="BP39" s="608"/>
      <c r="BQ39" s="608"/>
      <c r="BR39" s="608"/>
      <c r="BS39" s="608"/>
      <c r="BT39" s="608"/>
      <c r="BU39" s="609"/>
      <c r="BV39" s="610">
        <v>1308</v>
      </c>
      <c r="BW39" s="611"/>
      <c r="BX39" s="611"/>
      <c r="BY39" s="611"/>
      <c r="BZ39" s="611"/>
      <c r="CA39" s="611"/>
      <c r="CB39" s="620"/>
      <c r="CD39" s="607" t="s">
        <v>330</v>
      </c>
      <c r="CE39" s="608"/>
      <c r="CF39" s="608"/>
      <c r="CG39" s="608"/>
      <c r="CH39" s="608"/>
      <c r="CI39" s="608"/>
      <c r="CJ39" s="608"/>
      <c r="CK39" s="608"/>
      <c r="CL39" s="608"/>
      <c r="CM39" s="608"/>
      <c r="CN39" s="608"/>
      <c r="CO39" s="608"/>
      <c r="CP39" s="608"/>
      <c r="CQ39" s="609"/>
      <c r="CR39" s="610">
        <v>742324</v>
      </c>
      <c r="CS39" s="643"/>
      <c r="CT39" s="643"/>
      <c r="CU39" s="643"/>
      <c r="CV39" s="643"/>
      <c r="CW39" s="643"/>
      <c r="CX39" s="643"/>
      <c r="CY39" s="644"/>
      <c r="CZ39" s="615">
        <v>7.6</v>
      </c>
      <c r="DA39" s="641"/>
      <c r="DB39" s="641"/>
      <c r="DC39" s="645"/>
      <c r="DD39" s="619">
        <v>516107</v>
      </c>
      <c r="DE39" s="643"/>
      <c r="DF39" s="643"/>
      <c r="DG39" s="643"/>
      <c r="DH39" s="643"/>
      <c r="DI39" s="643"/>
      <c r="DJ39" s="643"/>
      <c r="DK39" s="644"/>
      <c r="DL39" s="619" t="s">
        <v>122</v>
      </c>
      <c r="DM39" s="643"/>
      <c r="DN39" s="643"/>
      <c r="DO39" s="643"/>
      <c r="DP39" s="643"/>
      <c r="DQ39" s="643"/>
      <c r="DR39" s="643"/>
      <c r="DS39" s="643"/>
      <c r="DT39" s="643"/>
      <c r="DU39" s="643"/>
      <c r="DV39" s="644"/>
      <c r="DW39" s="615" t="s">
        <v>122</v>
      </c>
      <c r="DX39" s="641"/>
      <c r="DY39" s="641"/>
      <c r="DZ39" s="641"/>
      <c r="EA39" s="641"/>
      <c r="EB39" s="641"/>
      <c r="EC39" s="642"/>
    </row>
    <row r="40" spans="2:133" ht="11.25" customHeight="1" x14ac:dyDescent="0.2">
      <c r="B40" s="607" t="s">
        <v>331</v>
      </c>
      <c r="C40" s="608"/>
      <c r="D40" s="608"/>
      <c r="E40" s="608"/>
      <c r="F40" s="608"/>
      <c r="G40" s="608"/>
      <c r="H40" s="608"/>
      <c r="I40" s="608"/>
      <c r="J40" s="608"/>
      <c r="K40" s="608"/>
      <c r="L40" s="608"/>
      <c r="M40" s="608"/>
      <c r="N40" s="608"/>
      <c r="O40" s="608"/>
      <c r="P40" s="608"/>
      <c r="Q40" s="609"/>
      <c r="R40" s="610">
        <v>18058</v>
      </c>
      <c r="S40" s="611"/>
      <c r="T40" s="611"/>
      <c r="U40" s="611"/>
      <c r="V40" s="611"/>
      <c r="W40" s="611"/>
      <c r="X40" s="611"/>
      <c r="Y40" s="612"/>
      <c r="Z40" s="613">
        <v>0.2</v>
      </c>
      <c r="AA40" s="613"/>
      <c r="AB40" s="613"/>
      <c r="AC40" s="613"/>
      <c r="AD40" s="614" t="s">
        <v>122</v>
      </c>
      <c r="AE40" s="614"/>
      <c r="AF40" s="614"/>
      <c r="AG40" s="614"/>
      <c r="AH40" s="614"/>
      <c r="AI40" s="614"/>
      <c r="AJ40" s="614"/>
      <c r="AK40" s="614"/>
      <c r="AL40" s="615" t="s">
        <v>122</v>
      </c>
      <c r="AM40" s="616"/>
      <c r="AN40" s="616"/>
      <c r="AO40" s="617"/>
      <c r="AQ40" s="673" t="s">
        <v>332</v>
      </c>
      <c r="AR40" s="674"/>
      <c r="AS40" s="674"/>
      <c r="AT40" s="674"/>
      <c r="AU40" s="674"/>
      <c r="AV40" s="674"/>
      <c r="AW40" s="674"/>
      <c r="AX40" s="674"/>
      <c r="AY40" s="675"/>
      <c r="AZ40" s="610" t="s">
        <v>122</v>
      </c>
      <c r="BA40" s="611"/>
      <c r="BB40" s="611"/>
      <c r="BC40" s="611"/>
      <c r="BD40" s="643"/>
      <c r="BE40" s="643"/>
      <c r="BF40" s="665"/>
      <c r="BG40" s="658" t="s">
        <v>333</v>
      </c>
      <c r="BH40" s="659"/>
      <c r="BI40" s="659"/>
      <c r="BJ40" s="659"/>
      <c r="BK40" s="659"/>
      <c r="BL40" s="217"/>
      <c r="BM40" s="608" t="s">
        <v>334</v>
      </c>
      <c r="BN40" s="608"/>
      <c r="BO40" s="608"/>
      <c r="BP40" s="608"/>
      <c r="BQ40" s="608"/>
      <c r="BR40" s="608"/>
      <c r="BS40" s="608"/>
      <c r="BT40" s="608"/>
      <c r="BU40" s="609"/>
      <c r="BV40" s="610">
        <v>94</v>
      </c>
      <c r="BW40" s="611"/>
      <c r="BX40" s="611"/>
      <c r="BY40" s="611"/>
      <c r="BZ40" s="611"/>
      <c r="CA40" s="611"/>
      <c r="CB40" s="620"/>
      <c r="CD40" s="607" t="s">
        <v>335</v>
      </c>
      <c r="CE40" s="608"/>
      <c r="CF40" s="608"/>
      <c r="CG40" s="608"/>
      <c r="CH40" s="608"/>
      <c r="CI40" s="608"/>
      <c r="CJ40" s="608"/>
      <c r="CK40" s="608"/>
      <c r="CL40" s="608"/>
      <c r="CM40" s="608"/>
      <c r="CN40" s="608"/>
      <c r="CO40" s="608"/>
      <c r="CP40" s="608"/>
      <c r="CQ40" s="609"/>
      <c r="CR40" s="610">
        <v>34881</v>
      </c>
      <c r="CS40" s="611"/>
      <c r="CT40" s="611"/>
      <c r="CU40" s="611"/>
      <c r="CV40" s="611"/>
      <c r="CW40" s="611"/>
      <c r="CX40" s="611"/>
      <c r="CY40" s="612"/>
      <c r="CZ40" s="615">
        <v>0.4</v>
      </c>
      <c r="DA40" s="641"/>
      <c r="DB40" s="641"/>
      <c r="DC40" s="645"/>
      <c r="DD40" s="619">
        <v>26881</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1"/>
      <c r="DY40" s="641"/>
      <c r="DZ40" s="641"/>
      <c r="EA40" s="641"/>
      <c r="EB40" s="641"/>
      <c r="EC40" s="642"/>
    </row>
    <row r="41" spans="2:133" ht="11.25" customHeight="1" x14ac:dyDescent="0.2">
      <c r="B41" s="631" t="s">
        <v>336</v>
      </c>
      <c r="C41" s="632"/>
      <c r="D41" s="632"/>
      <c r="E41" s="632"/>
      <c r="F41" s="632"/>
      <c r="G41" s="632"/>
      <c r="H41" s="632"/>
      <c r="I41" s="632"/>
      <c r="J41" s="632"/>
      <c r="K41" s="632"/>
      <c r="L41" s="632"/>
      <c r="M41" s="632"/>
      <c r="N41" s="632"/>
      <c r="O41" s="632"/>
      <c r="P41" s="632"/>
      <c r="Q41" s="633"/>
      <c r="R41" s="682">
        <v>10356779</v>
      </c>
      <c r="S41" s="683"/>
      <c r="T41" s="683"/>
      <c r="U41" s="683"/>
      <c r="V41" s="683"/>
      <c r="W41" s="683"/>
      <c r="X41" s="683"/>
      <c r="Y41" s="687"/>
      <c r="Z41" s="688">
        <v>100</v>
      </c>
      <c r="AA41" s="688"/>
      <c r="AB41" s="688"/>
      <c r="AC41" s="688"/>
      <c r="AD41" s="689">
        <v>5079204</v>
      </c>
      <c r="AE41" s="689"/>
      <c r="AF41" s="689"/>
      <c r="AG41" s="689"/>
      <c r="AH41" s="689"/>
      <c r="AI41" s="689"/>
      <c r="AJ41" s="689"/>
      <c r="AK41" s="689"/>
      <c r="AL41" s="690">
        <v>100</v>
      </c>
      <c r="AM41" s="670"/>
      <c r="AN41" s="670"/>
      <c r="AO41" s="691"/>
      <c r="AQ41" s="673" t="s">
        <v>337</v>
      </c>
      <c r="AR41" s="674"/>
      <c r="AS41" s="674"/>
      <c r="AT41" s="674"/>
      <c r="AU41" s="674"/>
      <c r="AV41" s="674"/>
      <c r="AW41" s="674"/>
      <c r="AX41" s="674"/>
      <c r="AY41" s="675"/>
      <c r="AZ41" s="610">
        <v>172902</v>
      </c>
      <c r="BA41" s="611"/>
      <c r="BB41" s="611"/>
      <c r="BC41" s="611"/>
      <c r="BD41" s="643"/>
      <c r="BE41" s="643"/>
      <c r="BF41" s="665"/>
      <c r="BG41" s="658"/>
      <c r="BH41" s="659"/>
      <c r="BI41" s="659"/>
      <c r="BJ41" s="659"/>
      <c r="BK41" s="659"/>
      <c r="BL41" s="217"/>
      <c r="BM41" s="608" t="s">
        <v>338</v>
      </c>
      <c r="BN41" s="608"/>
      <c r="BO41" s="608"/>
      <c r="BP41" s="608"/>
      <c r="BQ41" s="608"/>
      <c r="BR41" s="608"/>
      <c r="BS41" s="608"/>
      <c r="BT41" s="608"/>
      <c r="BU41" s="609"/>
      <c r="BV41" s="610" t="s">
        <v>122</v>
      </c>
      <c r="BW41" s="611"/>
      <c r="BX41" s="611"/>
      <c r="BY41" s="611"/>
      <c r="BZ41" s="611"/>
      <c r="CA41" s="611"/>
      <c r="CB41" s="620"/>
      <c r="CD41" s="607" t="s">
        <v>339</v>
      </c>
      <c r="CE41" s="608"/>
      <c r="CF41" s="608"/>
      <c r="CG41" s="608"/>
      <c r="CH41" s="608"/>
      <c r="CI41" s="608"/>
      <c r="CJ41" s="608"/>
      <c r="CK41" s="608"/>
      <c r="CL41" s="608"/>
      <c r="CM41" s="608"/>
      <c r="CN41" s="608"/>
      <c r="CO41" s="608"/>
      <c r="CP41" s="608"/>
      <c r="CQ41" s="609"/>
      <c r="CR41" s="610" t="s">
        <v>122</v>
      </c>
      <c r="CS41" s="643"/>
      <c r="CT41" s="643"/>
      <c r="CU41" s="643"/>
      <c r="CV41" s="643"/>
      <c r="CW41" s="643"/>
      <c r="CX41" s="643"/>
      <c r="CY41" s="644"/>
      <c r="CZ41" s="615" t="s">
        <v>122</v>
      </c>
      <c r="DA41" s="641"/>
      <c r="DB41" s="641"/>
      <c r="DC41" s="645"/>
      <c r="DD41" s="619" t="s">
        <v>122</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340</v>
      </c>
      <c r="AR42" s="680"/>
      <c r="AS42" s="680"/>
      <c r="AT42" s="680"/>
      <c r="AU42" s="680"/>
      <c r="AV42" s="680"/>
      <c r="AW42" s="680"/>
      <c r="AX42" s="680"/>
      <c r="AY42" s="681"/>
      <c r="AZ42" s="682">
        <v>291662</v>
      </c>
      <c r="BA42" s="683"/>
      <c r="BB42" s="683"/>
      <c r="BC42" s="683"/>
      <c r="BD42" s="669"/>
      <c r="BE42" s="669"/>
      <c r="BF42" s="671"/>
      <c r="BG42" s="660"/>
      <c r="BH42" s="661"/>
      <c r="BI42" s="661"/>
      <c r="BJ42" s="661"/>
      <c r="BK42" s="661"/>
      <c r="BL42" s="218"/>
      <c r="BM42" s="632" t="s">
        <v>341</v>
      </c>
      <c r="BN42" s="632"/>
      <c r="BO42" s="632"/>
      <c r="BP42" s="632"/>
      <c r="BQ42" s="632"/>
      <c r="BR42" s="632"/>
      <c r="BS42" s="632"/>
      <c r="BT42" s="632"/>
      <c r="BU42" s="633"/>
      <c r="BV42" s="682">
        <v>495</v>
      </c>
      <c r="BW42" s="683"/>
      <c r="BX42" s="683"/>
      <c r="BY42" s="683"/>
      <c r="BZ42" s="683"/>
      <c r="CA42" s="683"/>
      <c r="CB42" s="692"/>
      <c r="CD42" s="607" t="s">
        <v>342</v>
      </c>
      <c r="CE42" s="608"/>
      <c r="CF42" s="608"/>
      <c r="CG42" s="608"/>
      <c r="CH42" s="608"/>
      <c r="CI42" s="608"/>
      <c r="CJ42" s="608"/>
      <c r="CK42" s="608"/>
      <c r="CL42" s="608"/>
      <c r="CM42" s="608"/>
      <c r="CN42" s="608"/>
      <c r="CO42" s="608"/>
      <c r="CP42" s="608"/>
      <c r="CQ42" s="609"/>
      <c r="CR42" s="610">
        <v>2606753</v>
      </c>
      <c r="CS42" s="643"/>
      <c r="CT42" s="643"/>
      <c r="CU42" s="643"/>
      <c r="CV42" s="643"/>
      <c r="CW42" s="643"/>
      <c r="CX42" s="643"/>
      <c r="CY42" s="644"/>
      <c r="CZ42" s="615">
        <v>26.8</v>
      </c>
      <c r="DA42" s="641"/>
      <c r="DB42" s="641"/>
      <c r="DC42" s="645"/>
      <c r="DD42" s="619">
        <v>707069</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343</v>
      </c>
      <c r="CD43" s="607" t="s">
        <v>344</v>
      </c>
      <c r="CE43" s="608"/>
      <c r="CF43" s="608"/>
      <c r="CG43" s="608"/>
      <c r="CH43" s="608"/>
      <c r="CI43" s="608"/>
      <c r="CJ43" s="608"/>
      <c r="CK43" s="608"/>
      <c r="CL43" s="608"/>
      <c r="CM43" s="608"/>
      <c r="CN43" s="608"/>
      <c r="CO43" s="608"/>
      <c r="CP43" s="608"/>
      <c r="CQ43" s="609"/>
      <c r="CR43" s="610">
        <v>68754</v>
      </c>
      <c r="CS43" s="643"/>
      <c r="CT43" s="643"/>
      <c r="CU43" s="643"/>
      <c r="CV43" s="643"/>
      <c r="CW43" s="643"/>
      <c r="CX43" s="643"/>
      <c r="CY43" s="644"/>
      <c r="CZ43" s="615">
        <v>0.7</v>
      </c>
      <c r="DA43" s="641"/>
      <c r="DB43" s="641"/>
      <c r="DC43" s="645"/>
      <c r="DD43" s="619">
        <v>68754</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345</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293</v>
      </c>
      <c r="CE44" s="647"/>
      <c r="CF44" s="607" t="s">
        <v>346</v>
      </c>
      <c r="CG44" s="608"/>
      <c r="CH44" s="608"/>
      <c r="CI44" s="608"/>
      <c r="CJ44" s="608"/>
      <c r="CK44" s="608"/>
      <c r="CL44" s="608"/>
      <c r="CM44" s="608"/>
      <c r="CN44" s="608"/>
      <c r="CO44" s="608"/>
      <c r="CP44" s="608"/>
      <c r="CQ44" s="609"/>
      <c r="CR44" s="610">
        <v>844879</v>
      </c>
      <c r="CS44" s="611"/>
      <c r="CT44" s="611"/>
      <c r="CU44" s="611"/>
      <c r="CV44" s="611"/>
      <c r="CW44" s="611"/>
      <c r="CX44" s="611"/>
      <c r="CY44" s="612"/>
      <c r="CZ44" s="615">
        <v>8.6999999999999993</v>
      </c>
      <c r="DA44" s="616"/>
      <c r="DB44" s="616"/>
      <c r="DC44" s="622"/>
      <c r="DD44" s="619">
        <v>354467</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347</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348</v>
      </c>
      <c r="CG45" s="608"/>
      <c r="CH45" s="608"/>
      <c r="CI45" s="608"/>
      <c r="CJ45" s="608"/>
      <c r="CK45" s="608"/>
      <c r="CL45" s="608"/>
      <c r="CM45" s="608"/>
      <c r="CN45" s="608"/>
      <c r="CO45" s="608"/>
      <c r="CP45" s="608"/>
      <c r="CQ45" s="609"/>
      <c r="CR45" s="610">
        <v>287945</v>
      </c>
      <c r="CS45" s="643"/>
      <c r="CT45" s="643"/>
      <c r="CU45" s="643"/>
      <c r="CV45" s="643"/>
      <c r="CW45" s="643"/>
      <c r="CX45" s="643"/>
      <c r="CY45" s="644"/>
      <c r="CZ45" s="615">
        <v>3</v>
      </c>
      <c r="DA45" s="641"/>
      <c r="DB45" s="641"/>
      <c r="DC45" s="645"/>
      <c r="DD45" s="619">
        <v>88472</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48"/>
      <c r="CE46" s="649"/>
      <c r="CF46" s="607" t="s">
        <v>349</v>
      </c>
      <c r="CG46" s="608"/>
      <c r="CH46" s="608"/>
      <c r="CI46" s="608"/>
      <c r="CJ46" s="608"/>
      <c r="CK46" s="608"/>
      <c r="CL46" s="608"/>
      <c r="CM46" s="608"/>
      <c r="CN46" s="608"/>
      <c r="CO46" s="608"/>
      <c r="CP46" s="608"/>
      <c r="CQ46" s="609"/>
      <c r="CR46" s="610">
        <v>534788</v>
      </c>
      <c r="CS46" s="611"/>
      <c r="CT46" s="611"/>
      <c r="CU46" s="611"/>
      <c r="CV46" s="611"/>
      <c r="CW46" s="611"/>
      <c r="CX46" s="611"/>
      <c r="CY46" s="612"/>
      <c r="CZ46" s="615">
        <v>5.5</v>
      </c>
      <c r="DA46" s="616"/>
      <c r="DB46" s="616"/>
      <c r="DC46" s="622"/>
      <c r="DD46" s="619">
        <v>260852</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48"/>
      <c r="CE47" s="649"/>
      <c r="CF47" s="607" t="s">
        <v>350</v>
      </c>
      <c r="CG47" s="608"/>
      <c r="CH47" s="608"/>
      <c r="CI47" s="608"/>
      <c r="CJ47" s="608"/>
      <c r="CK47" s="608"/>
      <c r="CL47" s="608"/>
      <c r="CM47" s="608"/>
      <c r="CN47" s="608"/>
      <c r="CO47" s="608"/>
      <c r="CP47" s="608"/>
      <c r="CQ47" s="609"/>
      <c r="CR47" s="610">
        <v>1761874</v>
      </c>
      <c r="CS47" s="643"/>
      <c r="CT47" s="643"/>
      <c r="CU47" s="643"/>
      <c r="CV47" s="643"/>
      <c r="CW47" s="643"/>
      <c r="CX47" s="643"/>
      <c r="CY47" s="644"/>
      <c r="CZ47" s="615">
        <v>18.100000000000001</v>
      </c>
      <c r="DA47" s="641"/>
      <c r="DB47" s="641"/>
      <c r="DC47" s="645"/>
      <c r="DD47" s="619">
        <v>352602</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ht="10.8" x14ac:dyDescent="0.2">
      <c r="B48" s="219"/>
      <c r="CD48" s="650"/>
      <c r="CE48" s="651"/>
      <c r="CF48" s="607" t="s">
        <v>351</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352</v>
      </c>
      <c r="CE49" s="632"/>
      <c r="CF49" s="632"/>
      <c r="CG49" s="632"/>
      <c r="CH49" s="632"/>
      <c r="CI49" s="632"/>
      <c r="CJ49" s="632"/>
      <c r="CK49" s="632"/>
      <c r="CL49" s="632"/>
      <c r="CM49" s="632"/>
      <c r="CN49" s="632"/>
      <c r="CO49" s="632"/>
      <c r="CP49" s="632"/>
      <c r="CQ49" s="633"/>
      <c r="CR49" s="682">
        <v>9718854</v>
      </c>
      <c r="CS49" s="669"/>
      <c r="CT49" s="669"/>
      <c r="CU49" s="669"/>
      <c r="CV49" s="669"/>
      <c r="CW49" s="669"/>
      <c r="CX49" s="669"/>
      <c r="CY49" s="698"/>
      <c r="CZ49" s="690">
        <v>100</v>
      </c>
      <c r="DA49" s="699"/>
      <c r="DB49" s="699"/>
      <c r="DC49" s="700"/>
      <c r="DD49" s="701">
        <v>6039865</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W13JOllNTKo4v6o+laSVpMsWjE12Z+uEEBgz8siqz/+QHx8ZkLMAWVN+TzBBm7lSzKOMRoVxcNToJG6GdDM0zg==" saltValue="BnsY3/TFLyoHbGbvt3lmo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40" zoomScaleNormal="40" zoomScaleSheetLayoutView="70" workbookViewId="0">
      <selection activeCell="BS12" sqref="BS12:CG12"/>
    </sheetView>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353</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354</v>
      </c>
      <c r="DK2" s="710"/>
      <c r="DL2" s="710"/>
      <c r="DM2" s="710"/>
      <c r="DN2" s="710"/>
      <c r="DO2" s="711"/>
      <c r="DP2" s="222"/>
      <c r="DQ2" s="709" t="s">
        <v>355</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12" t="s">
        <v>356</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357</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2">
      <c r="A5" s="714" t="s">
        <v>358</v>
      </c>
      <c r="B5" s="715"/>
      <c r="C5" s="715"/>
      <c r="D5" s="715"/>
      <c r="E5" s="715"/>
      <c r="F5" s="715"/>
      <c r="G5" s="715"/>
      <c r="H5" s="715"/>
      <c r="I5" s="715"/>
      <c r="J5" s="715"/>
      <c r="K5" s="715"/>
      <c r="L5" s="715"/>
      <c r="M5" s="715"/>
      <c r="N5" s="715"/>
      <c r="O5" s="715"/>
      <c r="P5" s="716"/>
      <c r="Q5" s="720" t="s">
        <v>359</v>
      </c>
      <c r="R5" s="721"/>
      <c r="S5" s="721"/>
      <c r="T5" s="721"/>
      <c r="U5" s="722"/>
      <c r="V5" s="720" t="s">
        <v>360</v>
      </c>
      <c r="W5" s="721"/>
      <c r="X5" s="721"/>
      <c r="Y5" s="721"/>
      <c r="Z5" s="722"/>
      <c r="AA5" s="720" t="s">
        <v>361</v>
      </c>
      <c r="AB5" s="721"/>
      <c r="AC5" s="721"/>
      <c r="AD5" s="721"/>
      <c r="AE5" s="721"/>
      <c r="AF5" s="726" t="s">
        <v>362</v>
      </c>
      <c r="AG5" s="721"/>
      <c r="AH5" s="721"/>
      <c r="AI5" s="721"/>
      <c r="AJ5" s="727"/>
      <c r="AK5" s="721" t="s">
        <v>363</v>
      </c>
      <c r="AL5" s="721"/>
      <c r="AM5" s="721"/>
      <c r="AN5" s="721"/>
      <c r="AO5" s="722"/>
      <c r="AP5" s="720" t="s">
        <v>364</v>
      </c>
      <c r="AQ5" s="721"/>
      <c r="AR5" s="721"/>
      <c r="AS5" s="721"/>
      <c r="AT5" s="722"/>
      <c r="AU5" s="720" t="s">
        <v>365</v>
      </c>
      <c r="AV5" s="721"/>
      <c r="AW5" s="721"/>
      <c r="AX5" s="721"/>
      <c r="AY5" s="727"/>
      <c r="AZ5" s="226"/>
      <c r="BA5" s="226"/>
      <c r="BB5" s="226"/>
      <c r="BC5" s="226"/>
      <c r="BD5" s="226"/>
      <c r="BE5" s="227"/>
      <c r="BF5" s="227"/>
      <c r="BG5" s="227"/>
      <c r="BH5" s="227"/>
      <c r="BI5" s="227"/>
      <c r="BJ5" s="227"/>
      <c r="BK5" s="227"/>
      <c r="BL5" s="227"/>
      <c r="BM5" s="227"/>
      <c r="BN5" s="227"/>
      <c r="BO5" s="227"/>
      <c r="BP5" s="227"/>
      <c r="BQ5" s="714" t="s">
        <v>366</v>
      </c>
      <c r="BR5" s="715"/>
      <c r="BS5" s="715"/>
      <c r="BT5" s="715"/>
      <c r="BU5" s="715"/>
      <c r="BV5" s="715"/>
      <c r="BW5" s="715"/>
      <c r="BX5" s="715"/>
      <c r="BY5" s="715"/>
      <c r="BZ5" s="715"/>
      <c r="CA5" s="715"/>
      <c r="CB5" s="715"/>
      <c r="CC5" s="715"/>
      <c r="CD5" s="715"/>
      <c r="CE5" s="715"/>
      <c r="CF5" s="715"/>
      <c r="CG5" s="716"/>
      <c r="CH5" s="720" t="s">
        <v>367</v>
      </c>
      <c r="CI5" s="721"/>
      <c r="CJ5" s="721"/>
      <c r="CK5" s="721"/>
      <c r="CL5" s="722"/>
      <c r="CM5" s="720" t="s">
        <v>368</v>
      </c>
      <c r="CN5" s="721"/>
      <c r="CO5" s="721"/>
      <c r="CP5" s="721"/>
      <c r="CQ5" s="722"/>
      <c r="CR5" s="720" t="s">
        <v>369</v>
      </c>
      <c r="CS5" s="721"/>
      <c r="CT5" s="721"/>
      <c r="CU5" s="721"/>
      <c r="CV5" s="722"/>
      <c r="CW5" s="720" t="s">
        <v>370</v>
      </c>
      <c r="CX5" s="721"/>
      <c r="CY5" s="721"/>
      <c r="CZ5" s="721"/>
      <c r="DA5" s="722"/>
      <c r="DB5" s="720" t="s">
        <v>371</v>
      </c>
      <c r="DC5" s="721"/>
      <c r="DD5" s="721"/>
      <c r="DE5" s="721"/>
      <c r="DF5" s="722"/>
      <c r="DG5" s="750" t="s">
        <v>372</v>
      </c>
      <c r="DH5" s="751"/>
      <c r="DI5" s="751"/>
      <c r="DJ5" s="751"/>
      <c r="DK5" s="752"/>
      <c r="DL5" s="750" t="s">
        <v>373</v>
      </c>
      <c r="DM5" s="751"/>
      <c r="DN5" s="751"/>
      <c r="DO5" s="751"/>
      <c r="DP5" s="752"/>
      <c r="DQ5" s="720" t="s">
        <v>374</v>
      </c>
      <c r="DR5" s="721"/>
      <c r="DS5" s="721"/>
      <c r="DT5" s="721"/>
      <c r="DU5" s="722"/>
      <c r="DV5" s="720" t="s">
        <v>365</v>
      </c>
      <c r="DW5" s="721"/>
      <c r="DX5" s="721"/>
      <c r="DY5" s="721"/>
      <c r="DZ5" s="727"/>
      <c r="EA5" s="228"/>
    </row>
    <row r="6" spans="1:131" s="229"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2">
      <c r="A7" s="230">
        <v>1</v>
      </c>
      <c r="B7" s="736" t="s">
        <v>375</v>
      </c>
      <c r="C7" s="737"/>
      <c r="D7" s="737"/>
      <c r="E7" s="737"/>
      <c r="F7" s="737"/>
      <c r="G7" s="737"/>
      <c r="H7" s="737"/>
      <c r="I7" s="737"/>
      <c r="J7" s="737"/>
      <c r="K7" s="737"/>
      <c r="L7" s="737"/>
      <c r="M7" s="737"/>
      <c r="N7" s="737"/>
      <c r="O7" s="737"/>
      <c r="P7" s="738"/>
      <c r="Q7" s="739">
        <v>10357</v>
      </c>
      <c r="R7" s="740"/>
      <c r="S7" s="740"/>
      <c r="T7" s="740"/>
      <c r="U7" s="740"/>
      <c r="V7" s="740">
        <v>9719</v>
      </c>
      <c r="W7" s="740"/>
      <c r="X7" s="740"/>
      <c r="Y7" s="740"/>
      <c r="Z7" s="740"/>
      <c r="AA7" s="740">
        <v>638</v>
      </c>
      <c r="AB7" s="740"/>
      <c r="AC7" s="740"/>
      <c r="AD7" s="740"/>
      <c r="AE7" s="741"/>
      <c r="AF7" s="742">
        <v>437</v>
      </c>
      <c r="AG7" s="743"/>
      <c r="AH7" s="743"/>
      <c r="AI7" s="743"/>
      <c r="AJ7" s="744"/>
      <c r="AK7" s="745">
        <v>512</v>
      </c>
      <c r="AL7" s="746"/>
      <c r="AM7" s="746"/>
      <c r="AN7" s="746"/>
      <c r="AO7" s="746"/>
      <c r="AP7" s="746">
        <v>6381</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t="s">
        <v>559</v>
      </c>
      <c r="BT7" s="734"/>
      <c r="BU7" s="734"/>
      <c r="BV7" s="734"/>
      <c r="BW7" s="734"/>
      <c r="BX7" s="734"/>
      <c r="BY7" s="734"/>
      <c r="BZ7" s="734"/>
      <c r="CA7" s="734"/>
      <c r="CB7" s="734"/>
      <c r="CC7" s="734"/>
      <c r="CD7" s="734"/>
      <c r="CE7" s="734"/>
      <c r="CF7" s="734"/>
      <c r="CG7" s="749"/>
      <c r="CH7" s="730">
        <v>7</v>
      </c>
      <c r="CI7" s="731"/>
      <c r="CJ7" s="731"/>
      <c r="CK7" s="731"/>
      <c r="CL7" s="732"/>
      <c r="CM7" s="730">
        <v>6</v>
      </c>
      <c r="CN7" s="731"/>
      <c r="CO7" s="731"/>
      <c r="CP7" s="731"/>
      <c r="CQ7" s="732"/>
      <c r="CR7" s="730" t="s">
        <v>549</v>
      </c>
      <c r="CS7" s="731"/>
      <c r="CT7" s="731"/>
      <c r="CU7" s="731"/>
      <c r="CV7" s="732"/>
      <c r="CW7" s="730" t="s">
        <v>549</v>
      </c>
      <c r="CX7" s="731"/>
      <c r="CY7" s="731"/>
      <c r="CZ7" s="731"/>
      <c r="DA7" s="732"/>
      <c r="DB7" s="730" t="s">
        <v>549</v>
      </c>
      <c r="DC7" s="731"/>
      <c r="DD7" s="731"/>
      <c r="DE7" s="731"/>
      <c r="DF7" s="732"/>
      <c r="DG7" s="730" t="s">
        <v>549</v>
      </c>
      <c r="DH7" s="731"/>
      <c r="DI7" s="731"/>
      <c r="DJ7" s="731"/>
      <c r="DK7" s="732"/>
      <c r="DL7" s="730" t="s">
        <v>489</v>
      </c>
      <c r="DM7" s="731"/>
      <c r="DN7" s="731"/>
      <c r="DO7" s="731"/>
      <c r="DP7" s="732"/>
      <c r="DQ7" s="730" t="s">
        <v>489</v>
      </c>
      <c r="DR7" s="731"/>
      <c r="DS7" s="731"/>
      <c r="DT7" s="731"/>
      <c r="DU7" s="732"/>
      <c r="DV7" s="733"/>
      <c r="DW7" s="734"/>
      <c r="DX7" s="734"/>
      <c r="DY7" s="734"/>
      <c r="DZ7" s="735"/>
      <c r="EA7" s="228"/>
    </row>
    <row r="8" spans="1:131" s="229" customFormat="1" ht="26.25" customHeight="1" x14ac:dyDescent="0.2">
      <c r="A8" s="232">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t="s">
        <v>560</v>
      </c>
      <c r="BT8" s="761"/>
      <c r="BU8" s="761"/>
      <c r="BV8" s="761"/>
      <c r="BW8" s="761"/>
      <c r="BX8" s="761"/>
      <c r="BY8" s="761"/>
      <c r="BZ8" s="761"/>
      <c r="CA8" s="761"/>
      <c r="CB8" s="761"/>
      <c r="CC8" s="761"/>
      <c r="CD8" s="761"/>
      <c r="CE8" s="761"/>
      <c r="CF8" s="761"/>
      <c r="CG8" s="762"/>
      <c r="CH8" s="763">
        <v>-1</v>
      </c>
      <c r="CI8" s="764"/>
      <c r="CJ8" s="764"/>
      <c r="CK8" s="764"/>
      <c r="CL8" s="765"/>
      <c r="CM8" s="763">
        <v>-2</v>
      </c>
      <c r="CN8" s="764"/>
      <c r="CO8" s="764"/>
      <c r="CP8" s="764"/>
      <c r="CQ8" s="765"/>
      <c r="CR8" s="763">
        <v>25</v>
      </c>
      <c r="CS8" s="764"/>
      <c r="CT8" s="764"/>
      <c r="CU8" s="764"/>
      <c r="CV8" s="765"/>
      <c r="CW8" s="763" t="s">
        <v>549</v>
      </c>
      <c r="CX8" s="764"/>
      <c r="CY8" s="764"/>
      <c r="CZ8" s="764"/>
      <c r="DA8" s="765"/>
      <c r="DB8" s="763" t="s">
        <v>549</v>
      </c>
      <c r="DC8" s="764"/>
      <c r="DD8" s="764"/>
      <c r="DE8" s="764"/>
      <c r="DF8" s="765"/>
      <c r="DG8" s="763" t="s">
        <v>489</v>
      </c>
      <c r="DH8" s="764"/>
      <c r="DI8" s="764"/>
      <c r="DJ8" s="764"/>
      <c r="DK8" s="765"/>
      <c r="DL8" s="763" t="s">
        <v>489</v>
      </c>
      <c r="DM8" s="764"/>
      <c r="DN8" s="764"/>
      <c r="DO8" s="764"/>
      <c r="DP8" s="765"/>
      <c r="DQ8" s="763" t="s">
        <v>489</v>
      </c>
      <c r="DR8" s="764"/>
      <c r="DS8" s="764"/>
      <c r="DT8" s="764"/>
      <c r="DU8" s="765"/>
      <c r="DV8" s="760"/>
      <c r="DW8" s="761"/>
      <c r="DX8" s="761"/>
      <c r="DY8" s="761"/>
      <c r="DZ8" s="766"/>
      <c r="EA8" s="228"/>
    </row>
    <row r="9" spans="1:131" s="229" customFormat="1" ht="26.25" customHeight="1" x14ac:dyDescent="0.2">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t="s">
        <v>561</v>
      </c>
      <c r="BT9" s="761"/>
      <c r="BU9" s="761"/>
      <c r="BV9" s="761"/>
      <c r="BW9" s="761"/>
      <c r="BX9" s="761"/>
      <c r="BY9" s="761"/>
      <c r="BZ9" s="761"/>
      <c r="CA9" s="761"/>
      <c r="CB9" s="761"/>
      <c r="CC9" s="761"/>
      <c r="CD9" s="761"/>
      <c r="CE9" s="761"/>
      <c r="CF9" s="761"/>
      <c r="CG9" s="762"/>
      <c r="CH9" s="763">
        <v>-71</v>
      </c>
      <c r="CI9" s="764"/>
      <c r="CJ9" s="764"/>
      <c r="CK9" s="764"/>
      <c r="CL9" s="765"/>
      <c r="CM9" s="763">
        <v>-12619</v>
      </c>
      <c r="CN9" s="764"/>
      <c r="CO9" s="764"/>
      <c r="CP9" s="764"/>
      <c r="CQ9" s="765"/>
      <c r="CR9" s="763">
        <v>1</v>
      </c>
      <c r="CS9" s="764"/>
      <c r="CT9" s="764"/>
      <c r="CU9" s="764"/>
      <c r="CV9" s="765"/>
      <c r="CW9" s="763" t="s">
        <v>549</v>
      </c>
      <c r="CX9" s="764"/>
      <c r="CY9" s="764"/>
      <c r="CZ9" s="764"/>
      <c r="DA9" s="765"/>
      <c r="DB9" s="763">
        <v>44</v>
      </c>
      <c r="DC9" s="764"/>
      <c r="DD9" s="764"/>
      <c r="DE9" s="764"/>
      <c r="DF9" s="765"/>
      <c r="DG9" s="763" t="s">
        <v>549</v>
      </c>
      <c r="DH9" s="764"/>
      <c r="DI9" s="764"/>
      <c r="DJ9" s="764"/>
      <c r="DK9" s="765"/>
      <c r="DL9" s="763" t="s">
        <v>489</v>
      </c>
      <c r="DM9" s="764"/>
      <c r="DN9" s="764"/>
      <c r="DO9" s="764"/>
      <c r="DP9" s="765"/>
      <c r="DQ9" s="763" t="s">
        <v>489</v>
      </c>
      <c r="DR9" s="764"/>
      <c r="DS9" s="764"/>
      <c r="DT9" s="764"/>
      <c r="DU9" s="765"/>
      <c r="DV9" s="760"/>
      <c r="DW9" s="761"/>
      <c r="DX9" s="761"/>
      <c r="DY9" s="761"/>
      <c r="DZ9" s="766"/>
      <c r="EA9" s="228"/>
    </row>
    <row r="10" spans="1:131" s="229" customFormat="1" ht="26.25" customHeight="1" x14ac:dyDescent="0.2">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2">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2">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2">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2">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2">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2">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2">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2">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2">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2">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5">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2">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376</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5">
      <c r="A23" s="234" t="s">
        <v>377</v>
      </c>
      <c r="B23" s="776" t="s">
        <v>378</v>
      </c>
      <c r="C23" s="777"/>
      <c r="D23" s="777"/>
      <c r="E23" s="777"/>
      <c r="F23" s="777"/>
      <c r="G23" s="777"/>
      <c r="H23" s="777"/>
      <c r="I23" s="777"/>
      <c r="J23" s="777"/>
      <c r="K23" s="777"/>
      <c r="L23" s="777"/>
      <c r="M23" s="777"/>
      <c r="N23" s="777"/>
      <c r="O23" s="777"/>
      <c r="P23" s="778"/>
      <c r="Q23" s="779">
        <v>10357</v>
      </c>
      <c r="R23" s="780"/>
      <c r="S23" s="780"/>
      <c r="T23" s="780"/>
      <c r="U23" s="780"/>
      <c r="V23" s="780">
        <v>9719</v>
      </c>
      <c r="W23" s="780"/>
      <c r="X23" s="780"/>
      <c r="Y23" s="780"/>
      <c r="Z23" s="780"/>
      <c r="AA23" s="780">
        <v>638</v>
      </c>
      <c r="AB23" s="780"/>
      <c r="AC23" s="780"/>
      <c r="AD23" s="780"/>
      <c r="AE23" s="781"/>
      <c r="AF23" s="782">
        <v>437</v>
      </c>
      <c r="AG23" s="780"/>
      <c r="AH23" s="780"/>
      <c r="AI23" s="780"/>
      <c r="AJ23" s="783"/>
      <c r="AK23" s="784"/>
      <c r="AL23" s="785"/>
      <c r="AM23" s="785"/>
      <c r="AN23" s="785"/>
      <c r="AO23" s="785"/>
      <c r="AP23" s="780">
        <v>6381</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2">
      <c r="A24" s="795" t="s">
        <v>379</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5">
      <c r="A25" s="712" t="s">
        <v>380</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358</v>
      </c>
      <c r="B26" s="715"/>
      <c r="C26" s="715"/>
      <c r="D26" s="715"/>
      <c r="E26" s="715"/>
      <c r="F26" s="715"/>
      <c r="G26" s="715"/>
      <c r="H26" s="715"/>
      <c r="I26" s="715"/>
      <c r="J26" s="715"/>
      <c r="K26" s="715"/>
      <c r="L26" s="715"/>
      <c r="M26" s="715"/>
      <c r="N26" s="715"/>
      <c r="O26" s="715"/>
      <c r="P26" s="716"/>
      <c r="Q26" s="720" t="s">
        <v>381</v>
      </c>
      <c r="R26" s="721"/>
      <c r="S26" s="721"/>
      <c r="T26" s="721"/>
      <c r="U26" s="722"/>
      <c r="V26" s="720" t="s">
        <v>382</v>
      </c>
      <c r="W26" s="721"/>
      <c r="X26" s="721"/>
      <c r="Y26" s="721"/>
      <c r="Z26" s="722"/>
      <c r="AA26" s="720" t="s">
        <v>383</v>
      </c>
      <c r="AB26" s="721"/>
      <c r="AC26" s="721"/>
      <c r="AD26" s="721"/>
      <c r="AE26" s="721"/>
      <c r="AF26" s="801" t="s">
        <v>384</v>
      </c>
      <c r="AG26" s="802"/>
      <c r="AH26" s="802"/>
      <c r="AI26" s="802"/>
      <c r="AJ26" s="803"/>
      <c r="AK26" s="721" t="s">
        <v>385</v>
      </c>
      <c r="AL26" s="721"/>
      <c r="AM26" s="721"/>
      <c r="AN26" s="721"/>
      <c r="AO26" s="722"/>
      <c r="AP26" s="720" t="s">
        <v>386</v>
      </c>
      <c r="AQ26" s="721"/>
      <c r="AR26" s="721"/>
      <c r="AS26" s="721"/>
      <c r="AT26" s="722"/>
      <c r="AU26" s="720" t="s">
        <v>387</v>
      </c>
      <c r="AV26" s="721"/>
      <c r="AW26" s="721"/>
      <c r="AX26" s="721"/>
      <c r="AY26" s="722"/>
      <c r="AZ26" s="720" t="s">
        <v>388</v>
      </c>
      <c r="BA26" s="721"/>
      <c r="BB26" s="721"/>
      <c r="BC26" s="721"/>
      <c r="BD26" s="722"/>
      <c r="BE26" s="720" t="s">
        <v>365</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6">
        <v>1</v>
      </c>
      <c r="B28" s="736" t="s">
        <v>389</v>
      </c>
      <c r="C28" s="737"/>
      <c r="D28" s="737"/>
      <c r="E28" s="737"/>
      <c r="F28" s="737"/>
      <c r="G28" s="737"/>
      <c r="H28" s="737"/>
      <c r="I28" s="737"/>
      <c r="J28" s="737"/>
      <c r="K28" s="737"/>
      <c r="L28" s="737"/>
      <c r="M28" s="737"/>
      <c r="N28" s="737"/>
      <c r="O28" s="737"/>
      <c r="P28" s="738"/>
      <c r="Q28" s="809">
        <v>913</v>
      </c>
      <c r="R28" s="810"/>
      <c r="S28" s="810"/>
      <c r="T28" s="810"/>
      <c r="U28" s="810"/>
      <c r="V28" s="810">
        <v>907</v>
      </c>
      <c r="W28" s="810"/>
      <c r="X28" s="810"/>
      <c r="Y28" s="810"/>
      <c r="Z28" s="810"/>
      <c r="AA28" s="810">
        <v>7</v>
      </c>
      <c r="AB28" s="810"/>
      <c r="AC28" s="810"/>
      <c r="AD28" s="810"/>
      <c r="AE28" s="811"/>
      <c r="AF28" s="812">
        <v>7</v>
      </c>
      <c r="AG28" s="810"/>
      <c r="AH28" s="810"/>
      <c r="AI28" s="810"/>
      <c r="AJ28" s="813"/>
      <c r="AK28" s="814">
        <v>81</v>
      </c>
      <c r="AL28" s="815"/>
      <c r="AM28" s="815"/>
      <c r="AN28" s="815"/>
      <c r="AO28" s="815"/>
      <c r="AP28" s="815" t="s">
        <v>549</v>
      </c>
      <c r="AQ28" s="815"/>
      <c r="AR28" s="815"/>
      <c r="AS28" s="815"/>
      <c r="AT28" s="815"/>
      <c r="AU28" s="815" t="s">
        <v>549</v>
      </c>
      <c r="AV28" s="815"/>
      <c r="AW28" s="815"/>
      <c r="AX28" s="815"/>
      <c r="AY28" s="815"/>
      <c r="AZ28" s="816" t="s">
        <v>549</v>
      </c>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6">
        <v>2</v>
      </c>
      <c r="B29" s="767" t="s">
        <v>390</v>
      </c>
      <c r="C29" s="768"/>
      <c r="D29" s="768"/>
      <c r="E29" s="768"/>
      <c r="F29" s="768"/>
      <c r="G29" s="768"/>
      <c r="H29" s="768"/>
      <c r="I29" s="768"/>
      <c r="J29" s="768"/>
      <c r="K29" s="768"/>
      <c r="L29" s="768"/>
      <c r="M29" s="768"/>
      <c r="N29" s="768"/>
      <c r="O29" s="768"/>
      <c r="P29" s="769"/>
      <c r="Q29" s="770">
        <v>222</v>
      </c>
      <c r="R29" s="771"/>
      <c r="S29" s="771"/>
      <c r="T29" s="771"/>
      <c r="U29" s="771"/>
      <c r="V29" s="771">
        <v>161</v>
      </c>
      <c r="W29" s="771"/>
      <c r="X29" s="771"/>
      <c r="Y29" s="771"/>
      <c r="Z29" s="771"/>
      <c r="AA29" s="771">
        <v>61</v>
      </c>
      <c r="AB29" s="771"/>
      <c r="AC29" s="771"/>
      <c r="AD29" s="771"/>
      <c r="AE29" s="772"/>
      <c r="AF29" s="773">
        <v>61</v>
      </c>
      <c r="AG29" s="774"/>
      <c r="AH29" s="774"/>
      <c r="AI29" s="774"/>
      <c r="AJ29" s="775"/>
      <c r="AK29" s="821">
        <v>115</v>
      </c>
      <c r="AL29" s="817"/>
      <c r="AM29" s="817"/>
      <c r="AN29" s="817"/>
      <c r="AO29" s="817"/>
      <c r="AP29" s="817">
        <v>110</v>
      </c>
      <c r="AQ29" s="817"/>
      <c r="AR29" s="817"/>
      <c r="AS29" s="817"/>
      <c r="AT29" s="817"/>
      <c r="AU29" s="817">
        <v>57</v>
      </c>
      <c r="AV29" s="817"/>
      <c r="AW29" s="817"/>
      <c r="AX29" s="817"/>
      <c r="AY29" s="817"/>
      <c r="AZ29" s="818" t="s">
        <v>549</v>
      </c>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6">
        <v>3</v>
      </c>
      <c r="B30" s="767" t="s">
        <v>391</v>
      </c>
      <c r="C30" s="768"/>
      <c r="D30" s="768"/>
      <c r="E30" s="768"/>
      <c r="F30" s="768"/>
      <c r="G30" s="768"/>
      <c r="H30" s="768"/>
      <c r="I30" s="768"/>
      <c r="J30" s="768"/>
      <c r="K30" s="768"/>
      <c r="L30" s="768"/>
      <c r="M30" s="768"/>
      <c r="N30" s="768"/>
      <c r="O30" s="768"/>
      <c r="P30" s="769"/>
      <c r="Q30" s="770">
        <v>1056</v>
      </c>
      <c r="R30" s="771"/>
      <c r="S30" s="771"/>
      <c r="T30" s="771"/>
      <c r="U30" s="771"/>
      <c r="V30" s="771">
        <v>951</v>
      </c>
      <c r="W30" s="771"/>
      <c r="X30" s="771"/>
      <c r="Y30" s="771"/>
      <c r="Z30" s="771"/>
      <c r="AA30" s="771">
        <v>106</v>
      </c>
      <c r="AB30" s="771"/>
      <c r="AC30" s="771"/>
      <c r="AD30" s="771"/>
      <c r="AE30" s="772"/>
      <c r="AF30" s="773">
        <v>106</v>
      </c>
      <c r="AG30" s="774"/>
      <c r="AH30" s="774"/>
      <c r="AI30" s="774"/>
      <c r="AJ30" s="775"/>
      <c r="AK30" s="821">
        <v>156</v>
      </c>
      <c r="AL30" s="817"/>
      <c r="AM30" s="817"/>
      <c r="AN30" s="817"/>
      <c r="AO30" s="817"/>
      <c r="AP30" s="817" t="s">
        <v>549</v>
      </c>
      <c r="AQ30" s="817"/>
      <c r="AR30" s="817"/>
      <c r="AS30" s="817"/>
      <c r="AT30" s="817"/>
      <c r="AU30" s="817" t="s">
        <v>549</v>
      </c>
      <c r="AV30" s="817"/>
      <c r="AW30" s="817"/>
      <c r="AX30" s="817"/>
      <c r="AY30" s="817"/>
      <c r="AZ30" s="818" t="s">
        <v>549</v>
      </c>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6">
        <v>4</v>
      </c>
      <c r="B31" s="767" t="s">
        <v>392</v>
      </c>
      <c r="C31" s="768"/>
      <c r="D31" s="768"/>
      <c r="E31" s="768"/>
      <c r="F31" s="768"/>
      <c r="G31" s="768"/>
      <c r="H31" s="768"/>
      <c r="I31" s="768"/>
      <c r="J31" s="768"/>
      <c r="K31" s="768"/>
      <c r="L31" s="768"/>
      <c r="M31" s="768"/>
      <c r="N31" s="768"/>
      <c r="O31" s="768"/>
      <c r="P31" s="769"/>
      <c r="Q31" s="770">
        <v>193</v>
      </c>
      <c r="R31" s="771"/>
      <c r="S31" s="771"/>
      <c r="T31" s="771"/>
      <c r="U31" s="771"/>
      <c r="V31" s="771">
        <v>191</v>
      </c>
      <c r="W31" s="771"/>
      <c r="X31" s="771"/>
      <c r="Y31" s="771"/>
      <c r="Z31" s="771"/>
      <c r="AA31" s="771">
        <v>1</v>
      </c>
      <c r="AB31" s="771"/>
      <c r="AC31" s="771"/>
      <c r="AD31" s="771"/>
      <c r="AE31" s="772"/>
      <c r="AF31" s="773">
        <v>1</v>
      </c>
      <c r="AG31" s="774"/>
      <c r="AH31" s="774"/>
      <c r="AI31" s="774"/>
      <c r="AJ31" s="775"/>
      <c r="AK31" s="821">
        <v>137</v>
      </c>
      <c r="AL31" s="817"/>
      <c r="AM31" s="817"/>
      <c r="AN31" s="817"/>
      <c r="AO31" s="817"/>
      <c r="AP31" s="817" t="s">
        <v>549</v>
      </c>
      <c r="AQ31" s="817"/>
      <c r="AR31" s="817"/>
      <c r="AS31" s="817"/>
      <c r="AT31" s="817"/>
      <c r="AU31" s="817" t="s">
        <v>549</v>
      </c>
      <c r="AV31" s="817"/>
      <c r="AW31" s="817"/>
      <c r="AX31" s="817"/>
      <c r="AY31" s="817"/>
      <c r="AZ31" s="818" t="s">
        <v>549</v>
      </c>
      <c r="BA31" s="818"/>
      <c r="BB31" s="818"/>
      <c r="BC31" s="818"/>
      <c r="BD31" s="818"/>
      <c r="BE31" s="819"/>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6">
        <v>5</v>
      </c>
      <c r="B32" s="767" t="s">
        <v>393</v>
      </c>
      <c r="C32" s="768"/>
      <c r="D32" s="768"/>
      <c r="E32" s="768"/>
      <c r="F32" s="768"/>
      <c r="G32" s="768"/>
      <c r="H32" s="768"/>
      <c r="I32" s="768"/>
      <c r="J32" s="768"/>
      <c r="K32" s="768"/>
      <c r="L32" s="768"/>
      <c r="M32" s="768"/>
      <c r="N32" s="768"/>
      <c r="O32" s="768"/>
      <c r="P32" s="769"/>
      <c r="Q32" s="770">
        <v>662</v>
      </c>
      <c r="R32" s="771"/>
      <c r="S32" s="771"/>
      <c r="T32" s="771"/>
      <c r="U32" s="771"/>
      <c r="V32" s="771">
        <v>669</v>
      </c>
      <c r="W32" s="771"/>
      <c r="X32" s="771"/>
      <c r="Y32" s="771"/>
      <c r="Z32" s="771"/>
      <c r="AA32" s="771">
        <v>-8</v>
      </c>
      <c r="AB32" s="771"/>
      <c r="AC32" s="771"/>
      <c r="AD32" s="771"/>
      <c r="AE32" s="772"/>
      <c r="AF32" s="773">
        <v>417</v>
      </c>
      <c r="AG32" s="774"/>
      <c r="AH32" s="774"/>
      <c r="AI32" s="774"/>
      <c r="AJ32" s="775"/>
      <c r="AK32" s="821">
        <v>251</v>
      </c>
      <c r="AL32" s="817"/>
      <c r="AM32" s="817"/>
      <c r="AN32" s="817"/>
      <c r="AO32" s="817"/>
      <c r="AP32" s="817">
        <v>158</v>
      </c>
      <c r="AQ32" s="817"/>
      <c r="AR32" s="817"/>
      <c r="AS32" s="817"/>
      <c r="AT32" s="817"/>
      <c r="AU32" s="817">
        <v>144</v>
      </c>
      <c r="AV32" s="817"/>
      <c r="AW32" s="817"/>
      <c r="AX32" s="817"/>
      <c r="AY32" s="817"/>
      <c r="AZ32" s="818" t="s">
        <v>549</v>
      </c>
      <c r="BA32" s="818"/>
      <c r="BB32" s="818"/>
      <c r="BC32" s="818"/>
      <c r="BD32" s="818"/>
      <c r="BE32" s="819" t="s">
        <v>394</v>
      </c>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6">
        <v>6</v>
      </c>
      <c r="B33" s="767" t="s">
        <v>395</v>
      </c>
      <c r="C33" s="768"/>
      <c r="D33" s="768"/>
      <c r="E33" s="768"/>
      <c r="F33" s="768"/>
      <c r="G33" s="768"/>
      <c r="H33" s="768"/>
      <c r="I33" s="768"/>
      <c r="J33" s="768"/>
      <c r="K33" s="768"/>
      <c r="L33" s="768"/>
      <c r="M33" s="768"/>
      <c r="N33" s="768"/>
      <c r="O33" s="768"/>
      <c r="P33" s="769"/>
      <c r="Q33" s="770">
        <v>233</v>
      </c>
      <c r="R33" s="771"/>
      <c r="S33" s="771"/>
      <c r="T33" s="771"/>
      <c r="U33" s="771"/>
      <c r="V33" s="771">
        <v>135</v>
      </c>
      <c r="W33" s="771"/>
      <c r="X33" s="771"/>
      <c r="Y33" s="771"/>
      <c r="Z33" s="771"/>
      <c r="AA33" s="771">
        <v>98</v>
      </c>
      <c r="AB33" s="771"/>
      <c r="AC33" s="771"/>
      <c r="AD33" s="771"/>
      <c r="AE33" s="772"/>
      <c r="AF33" s="773">
        <v>98</v>
      </c>
      <c r="AG33" s="774"/>
      <c r="AH33" s="774"/>
      <c r="AI33" s="774"/>
      <c r="AJ33" s="775"/>
      <c r="AK33" s="821">
        <v>114</v>
      </c>
      <c r="AL33" s="817"/>
      <c r="AM33" s="817"/>
      <c r="AN33" s="817"/>
      <c r="AO33" s="817"/>
      <c r="AP33" s="817">
        <v>494</v>
      </c>
      <c r="AQ33" s="817"/>
      <c r="AR33" s="817"/>
      <c r="AS33" s="817"/>
      <c r="AT33" s="817"/>
      <c r="AU33" s="817">
        <v>357</v>
      </c>
      <c r="AV33" s="817"/>
      <c r="AW33" s="817"/>
      <c r="AX33" s="817"/>
      <c r="AY33" s="817"/>
      <c r="AZ33" s="818" t="s">
        <v>549</v>
      </c>
      <c r="BA33" s="818"/>
      <c r="BB33" s="818"/>
      <c r="BC33" s="818"/>
      <c r="BD33" s="818"/>
      <c r="BE33" s="819" t="s">
        <v>396</v>
      </c>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6">
        <v>7</v>
      </c>
      <c r="B34" s="767" t="s">
        <v>397</v>
      </c>
      <c r="C34" s="768"/>
      <c r="D34" s="768"/>
      <c r="E34" s="768"/>
      <c r="F34" s="768"/>
      <c r="G34" s="768"/>
      <c r="H34" s="768"/>
      <c r="I34" s="768"/>
      <c r="J34" s="768"/>
      <c r="K34" s="768"/>
      <c r="L34" s="768"/>
      <c r="M34" s="768"/>
      <c r="N34" s="768"/>
      <c r="O34" s="768"/>
      <c r="P34" s="769"/>
      <c r="Q34" s="770">
        <v>225</v>
      </c>
      <c r="R34" s="771"/>
      <c r="S34" s="771"/>
      <c r="T34" s="771"/>
      <c r="U34" s="771"/>
      <c r="V34" s="771">
        <v>80</v>
      </c>
      <c r="W34" s="771"/>
      <c r="X34" s="771"/>
      <c r="Y34" s="771"/>
      <c r="Z34" s="771"/>
      <c r="AA34" s="771">
        <v>145</v>
      </c>
      <c r="AB34" s="771"/>
      <c r="AC34" s="771"/>
      <c r="AD34" s="771"/>
      <c r="AE34" s="772"/>
      <c r="AF34" s="773">
        <v>175</v>
      </c>
      <c r="AG34" s="774"/>
      <c r="AH34" s="774"/>
      <c r="AI34" s="774"/>
      <c r="AJ34" s="775"/>
      <c r="AK34" s="821">
        <v>114</v>
      </c>
      <c r="AL34" s="817"/>
      <c r="AM34" s="817"/>
      <c r="AN34" s="817"/>
      <c r="AO34" s="817"/>
      <c r="AP34" s="817">
        <v>290</v>
      </c>
      <c r="AQ34" s="817"/>
      <c r="AR34" s="817"/>
      <c r="AS34" s="817"/>
      <c r="AT34" s="817"/>
      <c r="AU34" s="817">
        <v>248</v>
      </c>
      <c r="AV34" s="817"/>
      <c r="AW34" s="817"/>
      <c r="AX34" s="817"/>
      <c r="AY34" s="817"/>
      <c r="AZ34" s="818" t="s">
        <v>549</v>
      </c>
      <c r="BA34" s="818"/>
      <c r="BB34" s="818"/>
      <c r="BC34" s="818"/>
      <c r="BD34" s="818"/>
      <c r="BE34" s="819" t="s">
        <v>396</v>
      </c>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398</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4" t="s">
        <v>377</v>
      </c>
      <c r="B63" s="776" t="s">
        <v>399</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865</v>
      </c>
      <c r="AG63" s="831"/>
      <c r="AH63" s="831"/>
      <c r="AI63" s="831"/>
      <c r="AJ63" s="832"/>
      <c r="AK63" s="833"/>
      <c r="AL63" s="828"/>
      <c r="AM63" s="828"/>
      <c r="AN63" s="828"/>
      <c r="AO63" s="828"/>
      <c r="AP63" s="831">
        <v>1052</v>
      </c>
      <c r="AQ63" s="831"/>
      <c r="AR63" s="831"/>
      <c r="AS63" s="831"/>
      <c r="AT63" s="831"/>
      <c r="AU63" s="831">
        <v>806</v>
      </c>
      <c r="AV63" s="831"/>
      <c r="AW63" s="831"/>
      <c r="AX63" s="831"/>
      <c r="AY63" s="831"/>
      <c r="AZ63" s="835"/>
      <c r="BA63" s="835"/>
      <c r="BB63" s="835"/>
      <c r="BC63" s="835"/>
      <c r="BD63" s="835"/>
      <c r="BE63" s="836"/>
      <c r="BF63" s="836"/>
      <c r="BG63" s="836"/>
      <c r="BH63" s="836"/>
      <c r="BI63" s="837"/>
      <c r="BJ63" s="838" t="s">
        <v>122</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400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401</v>
      </c>
      <c r="B66" s="715"/>
      <c r="C66" s="715"/>
      <c r="D66" s="715"/>
      <c r="E66" s="715"/>
      <c r="F66" s="715"/>
      <c r="G66" s="715"/>
      <c r="H66" s="715"/>
      <c r="I66" s="715"/>
      <c r="J66" s="715"/>
      <c r="K66" s="715"/>
      <c r="L66" s="715"/>
      <c r="M66" s="715"/>
      <c r="N66" s="715"/>
      <c r="O66" s="715"/>
      <c r="P66" s="716"/>
      <c r="Q66" s="720" t="s">
        <v>381</v>
      </c>
      <c r="R66" s="721"/>
      <c r="S66" s="721"/>
      <c r="T66" s="721"/>
      <c r="U66" s="722"/>
      <c r="V66" s="720" t="s">
        <v>382</v>
      </c>
      <c r="W66" s="721"/>
      <c r="X66" s="721"/>
      <c r="Y66" s="721"/>
      <c r="Z66" s="722"/>
      <c r="AA66" s="720" t="s">
        <v>383</v>
      </c>
      <c r="AB66" s="721"/>
      <c r="AC66" s="721"/>
      <c r="AD66" s="721"/>
      <c r="AE66" s="722"/>
      <c r="AF66" s="841" t="s">
        <v>384</v>
      </c>
      <c r="AG66" s="802"/>
      <c r="AH66" s="802"/>
      <c r="AI66" s="802"/>
      <c r="AJ66" s="842"/>
      <c r="AK66" s="720" t="s">
        <v>385</v>
      </c>
      <c r="AL66" s="715"/>
      <c r="AM66" s="715"/>
      <c r="AN66" s="715"/>
      <c r="AO66" s="716"/>
      <c r="AP66" s="720" t="s">
        <v>386</v>
      </c>
      <c r="AQ66" s="721"/>
      <c r="AR66" s="721"/>
      <c r="AS66" s="721"/>
      <c r="AT66" s="722"/>
      <c r="AU66" s="720" t="s">
        <v>402</v>
      </c>
      <c r="AV66" s="721"/>
      <c r="AW66" s="721"/>
      <c r="AX66" s="721"/>
      <c r="AY66" s="722"/>
      <c r="AZ66" s="720" t="s">
        <v>365</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0">
        <v>1</v>
      </c>
      <c r="B68" s="856" t="s">
        <v>553</v>
      </c>
      <c r="C68" s="857"/>
      <c r="D68" s="857"/>
      <c r="E68" s="857"/>
      <c r="F68" s="857"/>
      <c r="G68" s="857"/>
      <c r="H68" s="857"/>
      <c r="I68" s="857"/>
      <c r="J68" s="857"/>
      <c r="K68" s="857"/>
      <c r="L68" s="857"/>
      <c r="M68" s="857"/>
      <c r="N68" s="857"/>
      <c r="O68" s="857"/>
      <c r="P68" s="858"/>
      <c r="Q68" s="859">
        <v>2008</v>
      </c>
      <c r="R68" s="853"/>
      <c r="S68" s="853"/>
      <c r="T68" s="853"/>
      <c r="U68" s="853"/>
      <c r="V68" s="853">
        <v>1901</v>
      </c>
      <c r="W68" s="853"/>
      <c r="X68" s="853"/>
      <c r="Y68" s="853"/>
      <c r="Z68" s="853"/>
      <c r="AA68" s="853">
        <v>107</v>
      </c>
      <c r="AB68" s="853"/>
      <c r="AC68" s="853"/>
      <c r="AD68" s="853"/>
      <c r="AE68" s="853"/>
      <c r="AF68" s="853">
        <v>107</v>
      </c>
      <c r="AG68" s="853"/>
      <c r="AH68" s="853"/>
      <c r="AI68" s="853"/>
      <c r="AJ68" s="853"/>
      <c r="AK68" s="853">
        <v>25</v>
      </c>
      <c r="AL68" s="853"/>
      <c r="AM68" s="853"/>
      <c r="AN68" s="853"/>
      <c r="AO68" s="853"/>
      <c r="AP68" s="853" t="s">
        <v>562</v>
      </c>
      <c r="AQ68" s="853"/>
      <c r="AR68" s="853"/>
      <c r="AS68" s="853"/>
      <c r="AT68" s="853"/>
      <c r="AU68" s="853" t="s">
        <v>562</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2">
        <v>2</v>
      </c>
      <c r="B69" s="860" t="s">
        <v>554</v>
      </c>
      <c r="C69" s="861"/>
      <c r="D69" s="861"/>
      <c r="E69" s="861"/>
      <c r="F69" s="861"/>
      <c r="G69" s="861"/>
      <c r="H69" s="861"/>
      <c r="I69" s="861"/>
      <c r="J69" s="861"/>
      <c r="K69" s="861"/>
      <c r="L69" s="861"/>
      <c r="M69" s="861"/>
      <c r="N69" s="861"/>
      <c r="O69" s="861"/>
      <c r="P69" s="862"/>
      <c r="Q69" s="863">
        <v>30</v>
      </c>
      <c r="R69" s="817"/>
      <c r="S69" s="817"/>
      <c r="T69" s="817"/>
      <c r="U69" s="817"/>
      <c r="V69" s="817">
        <v>26</v>
      </c>
      <c r="W69" s="817"/>
      <c r="X69" s="817"/>
      <c r="Y69" s="817"/>
      <c r="Z69" s="817"/>
      <c r="AA69" s="817">
        <v>4</v>
      </c>
      <c r="AB69" s="817"/>
      <c r="AC69" s="817"/>
      <c r="AD69" s="817"/>
      <c r="AE69" s="817"/>
      <c r="AF69" s="817">
        <v>4</v>
      </c>
      <c r="AG69" s="817"/>
      <c r="AH69" s="817"/>
      <c r="AI69" s="817"/>
      <c r="AJ69" s="817"/>
      <c r="AK69" s="817">
        <v>13</v>
      </c>
      <c r="AL69" s="817"/>
      <c r="AM69" s="817"/>
      <c r="AN69" s="817"/>
      <c r="AO69" s="817"/>
      <c r="AP69" s="817" t="s">
        <v>562</v>
      </c>
      <c r="AQ69" s="817"/>
      <c r="AR69" s="817"/>
      <c r="AS69" s="817"/>
      <c r="AT69" s="817"/>
      <c r="AU69" s="817" t="s">
        <v>562</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2">
        <v>3</v>
      </c>
      <c r="B70" s="860" t="s">
        <v>555</v>
      </c>
      <c r="C70" s="861"/>
      <c r="D70" s="861"/>
      <c r="E70" s="861"/>
      <c r="F70" s="861"/>
      <c r="G70" s="861"/>
      <c r="H70" s="861"/>
      <c r="I70" s="861"/>
      <c r="J70" s="861"/>
      <c r="K70" s="861"/>
      <c r="L70" s="861"/>
      <c r="M70" s="861"/>
      <c r="N70" s="861"/>
      <c r="O70" s="861"/>
      <c r="P70" s="862"/>
      <c r="Q70" s="863">
        <v>22</v>
      </c>
      <c r="R70" s="817"/>
      <c r="S70" s="817"/>
      <c r="T70" s="817"/>
      <c r="U70" s="817"/>
      <c r="V70" s="817">
        <v>20</v>
      </c>
      <c r="W70" s="817"/>
      <c r="X70" s="817"/>
      <c r="Y70" s="817"/>
      <c r="Z70" s="817"/>
      <c r="AA70" s="817">
        <v>2</v>
      </c>
      <c r="AB70" s="817"/>
      <c r="AC70" s="817"/>
      <c r="AD70" s="817"/>
      <c r="AE70" s="817"/>
      <c r="AF70" s="817">
        <v>2</v>
      </c>
      <c r="AG70" s="817"/>
      <c r="AH70" s="817"/>
      <c r="AI70" s="817"/>
      <c r="AJ70" s="817"/>
      <c r="AK70" s="817" t="s">
        <v>562</v>
      </c>
      <c r="AL70" s="817"/>
      <c r="AM70" s="817"/>
      <c r="AN70" s="817"/>
      <c r="AO70" s="817"/>
      <c r="AP70" s="817" t="s">
        <v>562</v>
      </c>
      <c r="AQ70" s="817"/>
      <c r="AR70" s="817"/>
      <c r="AS70" s="817"/>
      <c r="AT70" s="817"/>
      <c r="AU70" s="817" t="s">
        <v>562</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2">
        <v>4</v>
      </c>
      <c r="B71" s="860" t="s">
        <v>557</v>
      </c>
      <c r="C71" s="861"/>
      <c r="D71" s="861"/>
      <c r="E71" s="861"/>
      <c r="F71" s="861"/>
      <c r="G71" s="861"/>
      <c r="H71" s="861"/>
      <c r="I71" s="861"/>
      <c r="J71" s="861"/>
      <c r="K71" s="861"/>
      <c r="L71" s="861"/>
      <c r="M71" s="861"/>
      <c r="N71" s="861"/>
      <c r="O71" s="861"/>
      <c r="P71" s="862"/>
      <c r="Q71" s="863">
        <v>113</v>
      </c>
      <c r="R71" s="817"/>
      <c r="S71" s="817"/>
      <c r="T71" s="817"/>
      <c r="U71" s="817"/>
      <c r="V71" s="817">
        <v>107</v>
      </c>
      <c r="W71" s="817"/>
      <c r="X71" s="817"/>
      <c r="Y71" s="817"/>
      <c r="Z71" s="817"/>
      <c r="AA71" s="817">
        <v>6</v>
      </c>
      <c r="AB71" s="817"/>
      <c r="AC71" s="817"/>
      <c r="AD71" s="817"/>
      <c r="AE71" s="817"/>
      <c r="AF71" s="817">
        <v>6</v>
      </c>
      <c r="AG71" s="817"/>
      <c r="AH71" s="817"/>
      <c r="AI71" s="817"/>
      <c r="AJ71" s="817"/>
      <c r="AK71" s="817">
        <v>5</v>
      </c>
      <c r="AL71" s="817"/>
      <c r="AM71" s="817"/>
      <c r="AN71" s="817"/>
      <c r="AO71" s="817"/>
      <c r="AP71" s="817" t="s">
        <v>562</v>
      </c>
      <c r="AQ71" s="817"/>
      <c r="AR71" s="817"/>
      <c r="AS71" s="817"/>
      <c r="AT71" s="817"/>
      <c r="AU71" s="817" t="s">
        <v>562</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2">
        <v>5</v>
      </c>
      <c r="B72" s="860" t="s">
        <v>558</v>
      </c>
      <c r="C72" s="861"/>
      <c r="D72" s="861"/>
      <c r="E72" s="861"/>
      <c r="F72" s="861"/>
      <c r="G72" s="861"/>
      <c r="H72" s="861"/>
      <c r="I72" s="861"/>
      <c r="J72" s="861"/>
      <c r="K72" s="861"/>
      <c r="L72" s="861"/>
      <c r="M72" s="861"/>
      <c r="N72" s="861"/>
      <c r="O72" s="861"/>
      <c r="P72" s="862"/>
      <c r="Q72" s="863">
        <v>169552</v>
      </c>
      <c r="R72" s="817"/>
      <c r="S72" s="817"/>
      <c r="T72" s="817"/>
      <c r="U72" s="817"/>
      <c r="V72" s="817">
        <v>166609</v>
      </c>
      <c r="W72" s="817"/>
      <c r="X72" s="817"/>
      <c r="Y72" s="817"/>
      <c r="Z72" s="817"/>
      <c r="AA72" s="817">
        <v>2943</v>
      </c>
      <c r="AB72" s="817"/>
      <c r="AC72" s="817"/>
      <c r="AD72" s="817"/>
      <c r="AE72" s="817"/>
      <c r="AF72" s="817">
        <v>2943</v>
      </c>
      <c r="AG72" s="817"/>
      <c r="AH72" s="817"/>
      <c r="AI72" s="817"/>
      <c r="AJ72" s="817"/>
      <c r="AK72" s="817">
        <v>1308</v>
      </c>
      <c r="AL72" s="817"/>
      <c r="AM72" s="817"/>
      <c r="AN72" s="817"/>
      <c r="AO72" s="817"/>
      <c r="AP72" s="817" t="s">
        <v>562</v>
      </c>
      <c r="AQ72" s="817"/>
      <c r="AR72" s="817"/>
      <c r="AS72" s="817"/>
      <c r="AT72" s="817"/>
      <c r="AU72" s="817" t="s">
        <v>562</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2">
        <v>6</v>
      </c>
      <c r="B73" s="860" t="s">
        <v>550</v>
      </c>
      <c r="C73" s="861"/>
      <c r="D73" s="861"/>
      <c r="E73" s="861"/>
      <c r="F73" s="861"/>
      <c r="G73" s="861"/>
      <c r="H73" s="861"/>
      <c r="I73" s="861"/>
      <c r="J73" s="861"/>
      <c r="K73" s="861"/>
      <c r="L73" s="861"/>
      <c r="M73" s="861"/>
      <c r="N73" s="861"/>
      <c r="O73" s="861"/>
      <c r="P73" s="862"/>
      <c r="Q73" s="863">
        <v>40</v>
      </c>
      <c r="R73" s="817"/>
      <c r="S73" s="817"/>
      <c r="T73" s="817"/>
      <c r="U73" s="817"/>
      <c r="V73" s="817">
        <v>36</v>
      </c>
      <c r="W73" s="817"/>
      <c r="X73" s="817"/>
      <c r="Y73" s="817"/>
      <c r="Z73" s="817"/>
      <c r="AA73" s="817">
        <v>4</v>
      </c>
      <c r="AB73" s="817"/>
      <c r="AC73" s="817"/>
      <c r="AD73" s="817"/>
      <c r="AE73" s="817"/>
      <c r="AF73" s="817">
        <v>4</v>
      </c>
      <c r="AG73" s="817"/>
      <c r="AH73" s="817"/>
      <c r="AI73" s="817"/>
      <c r="AJ73" s="817"/>
      <c r="AK73" s="817">
        <v>31</v>
      </c>
      <c r="AL73" s="817"/>
      <c r="AM73" s="817"/>
      <c r="AN73" s="817"/>
      <c r="AO73" s="817"/>
      <c r="AP73" s="817" t="s">
        <v>562</v>
      </c>
      <c r="AQ73" s="817"/>
      <c r="AR73" s="817"/>
      <c r="AS73" s="817"/>
      <c r="AT73" s="817"/>
      <c r="AU73" s="817" t="s">
        <v>562</v>
      </c>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2">
        <v>7</v>
      </c>
      <c r="B74" s="860" t="s">
        <v>551</v>
      </c>
      <c r="C74" s="861"/>
      <c r="D74" s="861"/>
      <c r="E74" s="861"/>
      <c r="F74" s="861"/>
      <c r="G74" s="861"/>
      <c r="H74" s="861"/>
      <c r="I74" s="861"/>
      <c r="J74" s="861"/>
      <c r="K74" s="861"/>
      <c r="L74" s="861"/>
      <c r="M74" s="861"/>
      <c r="N74" s="861"/>
      <c r="O74" s="861"/>
      <c r="P74" s="862"/>
      <c r="Q74" s="863">
        <v>37</v>
      </c>
      <c r="R74" s="817"/>
      <c r="S74" s="817"/>
      <c r="T74" s="817"/>
      <c r="U74" s="817"/>
      <c r="V74" s="817">
        <v>33</v>
      </c>
      <c r="W74" s="817"/>
      <c r="X74" s="817"/>
      <c r="Y74" s="817"/>
      <c r="Z74" s="817"/>
      <c r="AA74" s="817">
        <v>4</v>
      </c>
      <c r="AB74" s="817"/>
      <c r="AC74" s="817"/>
      <c r="AD74" s="817"/>
      <c r="AE74" s="817"/>
      <c r="AF74" s="817">
        <v>4</v>
      </c>
      <c r="AG74" s="817"/>
      <c r="AH74" s="817"/>
      <c r="AI74" s="817"/>
      <c r="AJ74" s="817"/>
      <c r="AK74" s="817">
        <v>32</v>
      </c>
      <c r="AL74" s="817"/>
      <c r="AM74" s="817"/>
      <c r="AN74" s="817"/>
      <c r="AO74" s="817"/>
      <c r="AP74" s="817" t="s">
        <v>562</v>
      </c>
      <c r="AQ74" s="817"/>
      <c r="AR74" s="817"/>
      <c r="AS74" s="817"/>
      <c r="AT74" s="817"/>
      <c r="AU74" s="817" t="s">
        <v>562</v>
      </c>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2">
        <v>8</v>
      </c>
      <c r="B75" s="860" t="s">
        <v>556</v>
      </c>
      <c r="C75" s="861"/>
      <c r="D75" s="861"/>
      <c r="E75" s="861"/>
      <c r="F75" s="861"/>
      <c r="G75" s="861"/>
      <c r="H75" s="861"/>
      <c r="I75" s="861"/>
      <c r="J75" s="861"/>
      <c r="K75" s="861"/>
      <c r="L75" s="861"/>
      <c r="M75" s="861"/>
      <c r="N75" s="861"/>
      <c r="O75" s="861"/>
      <c r="P75" s="862"/>
      <c r="Q75" s="864">
        <v>640</v>
      </c>
      <c r="R75" s="865"/>
      <c r="S75" s="865"/>
      <c r="T75" s="865"/>
      <c r="U75" s="821"/>
      <c r="V75" s="866">
        <v>598</v>
      </c>
      <c r="W75" s="865"/>
      <c r="X75" s="865"/>
      <c r="Y75" s="865"/>
      <c r="Z75" s="821"/>
      <c r="AA75" s="866">
        <v>41</v>
      </c>
      <c r="AB75" s="865"/>
      <c r="AC75" s="865"/>
      <c r="AD75" s="865"/>
      <c r="AE75" s="821"/>
      <c r="AF75" s="866">
        <v>41</v>
      </c>
      <c r="AG75" s="865"/>
      <c r="AH75" s="865"/>
      <c r="AI75" s="865"/>
      <c r="AJ75" s="821"/>
      <c r="AK75" s="866">
        <v>2</v>
      </c>
      <c r="AL75" s="865"/>
      <c r="AM75" s="865"/>
      <c r="AN75" s="865"/>
      <c r="AO75" s="821"/>
      <c r="AP75" s="866">
        <v>15</v>
      </c>
      <c r="AQ75" s="865"/>
      <c r="AR75" s="865"/>
      <c r="AS75" s="865"/>
      <c r="AT75" s="821"/>
      <c r="AU75" s="866">
        <v>1</v>
      </c>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2">
        <v>9</v>
      </c>
      <c r="B76" s="860" t="s">
        <v>552</v>
      </c>
      <c r="C76" s="861"/>
      <c r="D76" s="861"/>
      <c r="E76" s="861"/>
      <c r="F76" s="861"/>
      <c r="G76" s="861"/>
      <c r="H76" s="861"/>
      <c r="I76" s="861"/>
      <c r="J76" s="861"/>
      <c r="K76" s="861"/>
      <c r="L76" s="861"/>
      <c r="M76" s="861"/>
      <c r="N76" s="861"/>
      <c r="O76" s="861"/>
      <c r="P76" s="862"/>
      <c r="Q76" s="864">
        <v>128</v>
      </c>
      <c r="R76" s="865"/>
      <c r="S76" s="865"/>
      <c r="T76" s="865"/>
      <c r="U76" s="821"/>
      <c r="V76" s="866">
        <v>116</v>
      </c>
      <c r="W76" s="865"/>
      <c r="X76" s="865"/>
      <c r="Y76" s="865"/>
      <c r="Z76" s="821"/>
      <c r="AA76" s="866">
        <v>12</v>
      </c>
      <c r="AB76" s="865"/>
      <c r="AC76" s="865"/>
      <c r="AD76" s="865"/>
      <c r="AE76" s="821"/>
      <c r="AF76" s="866">
        <v>12</v>
      </c>
      <c r="AG76" s="865"/>
      <c r="AH76" s="865"/>
      <c r="AI76" s="865"/>
      <c r="AJ76" s="821"/>
      <c r="AK76" s="866" t="s">
        <v>562</v>
      </c>
      <c r="AL76" s="865"/>
      <c r="AM76" s="865"/>
      <c r="AN76" s="865"/>
      <c r="AO76" s="821"/>
      <c r="AP76" s="866" t="s">
        <v>562</v>
      </c>
      <c r="AQ76" s="865"/>
      <c r="AR76" s="865"/>
      <c r="AS76" s="865"/>
      <c r="AT76" s="821"/>
      <c r="AU76" s="866" t="s">
        <v>562</v>
      </c>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2">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4" t="s">
        <v>377</v>
      </c>
      <c r="B88" s="776" t="s">
        <v>403</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3123</v>
      </c>
      <c r="AG88" s="831"/>
      <c r="AH88" s="831"/>
      <c r="AI88" s="831"/>
      <c r="AJ88" s="831"/>
      <c r="AK88" s="828"/>
      <c r="AL88" s="828"/>
      <c r="AM88" s="828"/>
      <c r="AN88" s="828"/>
      <c r="AO88" s="828"/>
      <c r="AP88" s="831">
        <v>15</v>
      </c>
      <c r="AQ88" s="831"/>
      <c r="AR88" s="831"/>
      <c r="AS88" s="831"/>
      <c r="AT88" s="831"/>
      <c r="AU88" s="831">
        <v>1</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377</v>
      </c>
      <c r="BR102" s="776" t="s">
        <v>404</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26</v>
      </c>
      <c r="CS102" s="839"/>
      <c r="CT102" s="839"/>
      <c r="CU102" s="839"/>
      <c r="CV102" s="878"/>
      <c r="CW102" s="877" t="s">
        <v>569</v>
      </c>
      <c r="CX102" s="839"/>
      <c r="CY102" s="839"/>
      <c r="CZ102" s="839"/>
      <c r="DA102" s="878"/>
      <c r="DB102" s="877">
        <v>44</v>
      </c>
      <c r="DC102" s="839"/>
      <c r="DD102" s="839"/>
      <c r="DE102" s="839"/>
      <c r="DF102" s="878"/>
      <c r="DG102" s="877" t="s">
        <v>569</v>
      </c>
      <c r="DH102" s="839"/>
      <c r="DI102" s="839"/>
      <c r="DJ102" s="839"/>
      <c r="DK102" s="878"/>
      <c r="DL102" s="877" t="s">
        <v>569</v>
      </c>
      <c r="DM102" s="839"/>
      <c r="DN102" s="839"/>
      <c r="DO102" s="839"/>
      <c r="DP102" s="878"/>
      <c r="DQ102" s="877" t="s">
        <v>569</v>
      </c>
      <c r="DR102" s="839"/>
      <c r="DS102" s="839"/>
      <c r="DT102" s="839"/>
      <c r="DU102" s="878"/>
      <c r="DV102" s="776"/>
      <c r="DW102" s="777"/>
      <c r="DX102" s="777"/>
      <c r="DY102" s="777"/>
      <c r="DZ102" s="901"/>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405</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406</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409</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410</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411</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412</v>
      </c>
      <c r="AB109" s="880"/>
      <c r="AC109" s="880"/>
      <c r="AD109" s="880"/>
      <c r="AE109" s="881"/>
      <c r="AF109" s="879" t="s">
        <v>413</v>
      </c>
      <c r="AG109" s="880"/>
      <c r="AH109" s="880"/>
      <c r="AI109" s="880"/>
      <c r="AJ109" s="881"/>
      <c r="AK109" s="879" t="s">
        <v>295</v>
      </c>
      <c r="AL109" s="880"/>
      <c r="AM109" s="880"/>
      <c r="AN109" s="880"/>
      <c r="AO109" s="881"/>
      <c r="AP109" s="879" t="s">
        <v>414</v>
      </c>
      <c r="AQ109" s="880"/>
      <c r="AR109" s="880"/>
      <c r="AS109" s="880"/>
      <c r="AT109" s="882"/>
      <c r="AU109" s="899" t="s">
        <v>411</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412</v>
      </c>
      <c r="BR109" s="880"/>
      <c r="BS109" s="880"/>
      <c r="BT109" s="880"/>
      <c r="BU109" s="881"/>
      <c r="BV109" s="879" t="s">
        <v>413</v>
      </c>
      <c r="BW109" s="880"/>
      <c r="BX109" s="880"/>
      <c r="BY109" s="880"/>
      <c r="BZ109" s="881"/>
      <c r="CA109" s="879" t="s">
        <v>295</v>
      </c>
      <c r="CB109" s="880"/>
      <c r="CC109" s="880"/>
      <c r="CD109" s="880"/>
      <c r="CE109" s="881"/>
      <c r="CF109" s="900" t="s">
        <v>414</v>
      </c>
      <c r="CG109" s="900"/>
      <c r="CH109" s="900"/>
      <c r="CI109" s="900"/>
      <c r="CJ109" s="900"/>
      <c r="CK109" s="879" t="s">
        <v>415</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412</v>
      </c>
      <c r="DH109" s="880"/>
      <c r="DI109" s="880"/>
      <c r="DJ109" s="880"/>
      <c r="DK109" s="881"/>
      <c r="DL109" s="879" t="s">
        <v>413</v>
      </c>
      <c r="DM109" s="880"/>
      <c r="DN109" s="880"/>
      <c r="DO109" s="880"/>
      <c r="DP109" s="881"/>
      <c r="DQ109" s="879" t="s">
        <v>295</v>
      </c>
      <c r="DR109" s="880"/>
      <c r="DS109" s="880"/>
      <c r="DT109" s="880"/>
      <c r="DU109" s="881"/>
      <c r="DV109" s="879" t="s">
        <v>414</v>
      </c>
      <c r="DW109" s="880"/>
      <c r="DX109" s="880"/>
      <c r="DY109" s="880"/>
      <c r="DZ109" s="882"/>
    </row>
    <row r="110" spans="1:131" s="224" customFormat="1" ht="26.25" customHeight="1" x14ac:dyDescent="0.2">
      <c r="A110" s="883" t="s">
        <v>416</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1067867</v>
      </c>
      <c r="AB110" s="887"/>
      <c r="AC110" s="887"/>
      <c r="AD110" s="887"/>
      <c r="AE110" s="888"/>
      <c r="AF110" s="889">
        <v>1078073</v>
      </c>
      <c r="AG110" s="887"/>
      <c r="AH110" s="887"/>
      <c r="AI110" s="887"/>
      <c r="AJ110" s="888"/>
      <c r="AK110" s="889">
        <v>983759</v>
      </c>
      <c r="AL110" s="887"/>
      <c r="AM110" s="887"/>
      <c r="AN110" s="887"/>
      <c r="AO110" s="888"/>
      <c r="AP110" s="890">
        <v>23.9</v>
      </c>
      <c r="AQ110" s="891"/>
      <c r="AR110" s="891"/>
      <c r="AS110" s="891"/>
      <c r="AT110" s="892"/>
      <c r="AU110" s="893" t="s">
        <v>69</v>
      </c>
      <c r="AV110" s="894"/>
      <c r="AW110" s="894"/>
      <c r="AX110" s="894"/>
      <c r="AY110" s="894"/>
      <c r="AZ110" s="916" t="s">
        <v>417</v>
      </c>
      <c r="BA110" s="884"/>
      <c r="BB110" s="884"/>
      <c r="BC110" s="884"/>
      <c r="BD110" s="884"/>
      <c r="BE110" s="884"/>
      <c r="BF110" s="884"/>
      <c r="BG110" s="884"/>
      <c r="BH110" s="884"/>
      <c r="BI110" s="884"/>
      <c r="BJ110" s="884"/>
      <c r="BK110" s="884"/>
      <c r="BL110" s="884"/>
      <c r="BM110" s="884"/>
      <c r="BN110" s="884"/>
      <c r="BO110" s="884"/>
      <c r="BP110" s="885"/>
      <c r="BQ110" s="917">
        <v>7500434</v>
      </c>
      <c r="BR110" s="918"/>
      <c r="BS110" s="918"/>
      <c r="BT110" s="918"/>
      <c r="BU110" s="918"/>
      <c r="BV110" s="918">
        <v>6890276</v>
      </c>
      <c r="BW110" s="918"/>
      <c r="BX110" s="918"/>
      <c r="BY110" s="918"/>
      <c r="BZ110" s="918"/>
      <c r="CA110" s="918">
        <v>6381331</v>
      </c>
      <c r="CB110" s="918"/>
      <c r="CC110" s="918"/>
      <c r="CD110" s="918"/>
      <c r="CE110" s="918"/>
      <c r="CF110" s="931">
        <v>154.69999999999999</v>
      </c>
      <c r="CG110" s="932"/>
      <c r="CH110" s="932"/>
      <c r="CI110" s="932"/>
      <c r="CJ110" s="932"/>
      <c r="CK110" s="933" t="s">
        <v>418</v>
      </c>
      <c r="CL110" s="934"/>
      <c r="CM110" s="916" t="s">
        <v>419</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2">
      <c r="A111" s="921" t="s">
        <v>420</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421</v>
      </c>
      <c r="BA111" s="910"/>
      <c r="BB111" s="910"/>
      <c r="BC111" s="910"/>
      <c r="BD111" s="910"/>
      <c r="BE111" s="910"/>
      <c r="BF111" s="910"/>
      <c r="BG111" s="910"/>
      <c r="BH111" s="910"/>
      <c r="BI111" s="910"/>
      <c r="BJ111" s="910"/>
      <c r="BK111" s="910"/>
      <c r="BL111" s="910"/>
      <c r="BM111" s="910"/>
      <c r="BN111" s="910"/>
      <c r="BO111" s="910"/>
      <c r="BP111" s="911"/>
      <c r="BQ111" s="912">
        <v>25029</v>
      </c>
      <c r="BR111" s="913"/>
      <c r="BS111" s="913"/>
      <c r="BT111" s="913"/>
      <c r="BU111" s="913"/>
      <c r="BV111" s="913">
        <v>17032</v>
      </c>
      <c r="BW111" s="913"/>
      <c r="BX111" s="913"/>
      <c r="BY111" s="913"/>
      <c r="BZ111" s="913"/>
      <c r="CA111" s="913">
        <v>10669</v>
      </c>
      <c r="CB111" s="913"/>
      <c r="CC111" s="913"/>
      <c r="CD111" s="913"/>
      <c r="CE111" s="913"/>
      <c r="CF111" s="907">
        <v>0.3</v>
      </c>
      <c r="CG111" s="908"/>
      <c r="CH111" s="908"/>
      <c r="CI111" s="908"/>
      <c r="CJ111" s="908"/>
      <c r="CK111" s="935"/>
      <c r="CL111" s="936"/>
      <c r="CM111" s="909" t="s">
        <v>422</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2">
      <c r="A112" s="939" t="s">
        <v>423</v>
      </c>
      <c r="B112" s="940"/>
      <c r="C112" s="910" t="s">
        <v>424</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425</v>
      </c>
      <c r="BA112" s="910"/>
      <c r="BB112" s="910"/>
      <c r="BC112" s="910"/>
      <c r="BD112" s="910"/>
      <c r="BE112" s="910"/>
      <c r="BF112" s="910"/>
      <c r="BG112" s="910"/>
      <c r="BH112" s="910"/>
      <c r="BI112" s="910"/>
      <c r="BJ112" s="910"/>
      <c r="BK112" s="910"/>
      <c r="BL112" s="910"/>
      <c r="BM112" s="910"/>
      <c r="BN112" s="910"/>
      <c r="BO112" s="910"/>
      <c r="BP112" s="911"/>
      <c r="BQ112" s="912">
        <v>865451</v>
      </c>
      <c r="BR112" s="913"/>
      <c r="BS112" s="913"/>
      <c r="BT112" s="913"/>
      <c r="BU112" s="913"/>
      <c r="BV112" s="913">
        <v>870753</v>
      </c>
      <c r="BW112" s="913"/>
      <c r="BX112" s="913"/>
      <c r="BY112" s="913"/>
      <c r="BZ112" s="913"/>
      <c r="CA112" s="913">
        <v>805114</v>
      </c>
      <c r="CB112" s="913"/>
      <c r="CC112" s="913"/>
      <c r="CD112" s="913"/>
      <c r="CE112" s="913"/>
      <c r="CF112" s="907">
        <v>19.5</v>
      </c>
      <c r="CG112" s="908"/>
      <c r="CH112" s="908"/>
      <c r="CI112" s="908"/>
      <c r="CJ112" s="908"/>
      <c r="CK112" s="935"/>
      <c r="CL112" s="936"/>
      <c r="CM112" s="909" t="s">
        <v>426</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2">
      <c r="A113" s="941"/>
      <c r="B113" s="942"/>
      <c r="C113" s="910" t="s">
        <v>427</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133117</v>
      </c>
      <c r="AB113" s="925"/>
      <c r="AC113" s="925"/>
      <c r="AD113" s="925"/>
      <c r="AE113" s="926"/>
      <c r="AF113" s="927">
        <v>135045</v>
      </c>
      <c r="AG113" s="925"/>
      <c r="AH113" s="925"/>
      <c r="AI113" s="925"/>
      <c r="AJ113" s="926"/>
      <c r="AK113" s="927">
        <v>130311</v>
      </c>
      <c r="AL113" s="925"/>
      <c r="AM113" s="925"/>
      <c r="AN113" s="925"/>
      <c r="AO113" s="926"/>
      <c r="AP113" s="928">
        <v>3.2</v>
      </c>
      <c r="AQ113" s="929"/>
      <c r="AR113" s="929"/>
      <c r="AS113" s="929"/>
      <c r="AT113" s="930"/>
      <c r="AU113" s="895"/>
      <c r="AV113" s="896"/>
      <c r="AW113" s="896"/>
      <c r="AX113" s="896"/>
      <c r="AY113" s="896"/>
      <c r="AZ113" s="909" t="s">
        <v>428</v>
      </c>
      <c r="BA113" s="910"/>
      <c r="BB113" s="910"/>
      <c r="BC113" s="910"/>
      <c r="BD113" s="910"/>
      <c r="BE113" s="910"/>
      <c r="BF113" s="910"/>
      <c r="BG113" s="910"/>
      <c r="BH113" s="910"/>
      <c r="BI113" s="910"/>
      <c r="BJ113" s="910"/>
      <c r="BK113" s="910"/>
      <c r="BL113" s="910"/>
      <c r="BM113" s="910"/>
      <c r="BN113" s="910"/>
      <c r="BO113" s="910"/>
      <c r="BP113" s="911"/>
      <c r="BQ113" s="912">
        <v>8248</v>
      </c>
      <c r="BR113" s="913"/>
      <c r="BS113" s="913"/>
      <c r="BT113" s="913"/>
      <c r="BU113" s="913"/>
      <c r="BV113" s="913">
        <v>3238</v>
      </c>
      <c r="BW113" s="913"/>
      <c r="BX113" s="913"/>
      <c r="BY113" s="913"/>
      <c r="BZ113" s="913"/>
      <c r="CA113" s="913">
        <v>1086</v>
      </c>
      <c r="CB113" s="913"/>
      <c r="CC113" s="913"/>
      <c r="CD113" s="913"/>
      <c r="CE113" s="913"/>
      <c r="CF113" s="907">
        <v>0</v>
      </c>
      <c r="CG113" s="908"/>
      <c r="CH113" s="908"/>
      <c r="CI113" s="908"/>
      <c r="CJ113" s="908"/>
      <c r="CK113" s="935"/>
      <c r="CL113" s="936"/>
      <c r="CM113" s="909" t="s">
        <v>429</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v>25029</v>
      </c>
      <c r="DH113" s="946"/>
      <c r="DI113" s="946"/>
      <c r="DJ113" s="946"/>
      <c r="DK113" s="947"/>
      <c r="DL113" s="948">
        <v>17032</v>
      </c>
      <c r="DM113" s="946"/>
      <c r="DN113" s="946"/>
      <c r="DO113" s="946"/>
      <c r="DP113" s="947"/>
      <c r="DQ113" s="948">
        <v>10669</v>
      </c>
      <c r="DR113" s="946"/>
      <c r="DS113" s="946"/>
      <c r="DT113" s="946"/>
      <c r="DU113" s="947"/>
      <c r="DV113" s="949">
        <v>0.3</v>
      </c>
      <c r="DW113" s="950"/>
      <c r="DX113" s="950"/>
      <c r="DY113" s="950"/>
      <c r="DZ113" s="951"/>
    </row>
    <row r="114" spans="1:130" s="224" customFormat="1" ht="26.25" customHeight="1" x14ac:dyDescent="0.2">
      <c r="A114" s="941"/>
      <c r="B114" s="942"/>
      <c r="C114" s="910" t="s">
        <v>430</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5012</v>
      </c>
      <c r="AB114" s="946"/>
      <c r="AC114" s="946"/>
      <c r="AD114" s="946"/>
      <c r="AE114" s="947"/>
      <c r="AF114" s="948">
        <v>5209</v>
      </c>
      <c r="AG114" s="946"/>
      <c r="AH114" s="946"/>
      <c r="AI114" s="946"/>
      <c r="AJ114" s="947"/>
      <c r="AK114" s="948">
        <v>2675</v>
      </c>
      <c r="AL114" s="946"/>
      <c r="AM114" s="946"/>
      <c r="AN114" s="946"/>
      <c r="AO114" s="947"/>
      <c r="AP114" s="949">
        <v>0.1</v>
      </c>
      <c r="AQ114" s="950"/>
      <c r="AR114" s="950"/>
      <c r="AS114" s="950"/>
      <c r="AT114" s="951"/>
      <c r="AU114" s="895"/>
      <c r="AV114" s="896"/>
      <c r="AW114" s="896"/>
      <c r="AX114" s="896"/>
      <c r="AY114" s="896"/>
      <c r="AZ114" s="909" t="s">
        <v>431</v>
      </c>
      <c r="BA114" s="910"/>
      <c r="BB114" s="910"/>
      <c r="BC114" s="910"/>
      <c r="BD114" s="910"/>
      <c r="BE114" s="910"/>
      <c r="BF114" s="910"/>
      <c r="BG114" s="910"/>
      <c r="BH114" s="910"/>
      <c r="BI114" s="910"/>
      <c r="BJ114" s="910"/>
      <c r="BK114" s="910"/>
      <c r="BL114" s="910"/>
      <c r="BM114" s="910"/>
      <c r="BN114" s="910"/>
      <c r="BO114" s="910"/>
      <c r="BP114" s="911"/>
      <c r="BQ114" s="912">
        <v>825704</v>
      </c>
      <c r="BR114" s="913"/>
      <c r="BS114" s="913"/>
      <c r="BT114" s="913"/>
      <c r="BU114" s="913"/>
      <c r="BV114" s="913">
        <v>731931</v>
      </c>
      <c r="BW114" s="913"/>
      <c r="BX114" s="913"/>
      <c r="BY114" s="913"/>
      <c r="BZ114" s="913"/>
      <c r="CA114" s="913">
        <v>656520</v>
      </c>
      <c r="CB114" s="913"/>
      <c r="CC114" s="913"/>
      <c r="CD114" s="913"/>
      <c r="CE114" s="913"/>
      <c r="CF114" s="907">
        <v>15.9</v>
      </c>
      <c r="CG114" s="908"/>
      <c r="CH114" s="908"/>
      <c r="CI114" s="908"/>
      <c r="CJ114" s="908"/>
      <c r="CK114" s="935"/>
      <c r="CL114" s="936"/>
      <c r="CM114" s="909" t="s">
        <v>432</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2">
      <c r="A115" s="941"/>
      <c r="B115" s="942"/>
      <c r="C115" s="910" t="s">
        <v>433</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11908</v>
      </c>
      <c r="AB115" s="925"/>
      <c r="AC115" s="925"/>
      <c r="AD115" s="925"/>
      <c r="AE115" s="926"/>
      <c r="AF115" s="927">
        <v>10169</v>
      </c>
      <c r="AG115" s="925"/>
      <c r="AH115" s="925"/>
      <c r="AI115" s="925"/>
      <c r="AJ115" s="926"/>
      <c r="AK115" s="927">
        <v>7507</v>
      </c>
      <c r="AL115" s="925"/>
      <c r="AM115" s="925"/>
      <c r="AN115" s="925"/>
      <c r="AO115" s="926"/>
      <c r="AP115" s="928">
        <v>0.2</v>
      </c>
      <c r="AQ115" s="929"/>
      <c r="AR115" s="929"/>
      <c r="AS115" s="929"/>
      <c r="AT115" s="930"/>
      <c r="AU115" s="895"/>
      <c r="AV115" s="896"/>
      <c r="AW115" s="896"/>
      <c r="AX115" s="896"/>
      <c r="AY115" s="896"/>
      <c r="AZ115" s="909" t="s">
        <v>434</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435</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2">
      <c r="A116" s="943"/>
      <c r="B116" s="944"/>
      <c r="C116" s="952" t="s">
        <v>436</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437</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438</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2">
      <c r="A117" s="899" t="s">
        <v>178</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439</v>
      </c>
      <c r="Z117" s="881"/>
      <c r="AA117" s="965">
        <v>1217904</v>
      </c>
      <c r="AB117" s="966"/>
      <c r="AC117" s="966"/>
      <c r="AD117" s="966"/>
      <c r="AE117" s="967"/>
      <c r="AF117" s="968">
        <v>1228496</v>
      </c>
      <c r="AG117" s="966"/>
      <c r="AH117" s="966"/>
      <c r="AI117" s="966"/>
      <c r="AJ117" s="967"/>
      <c r="AK117" s="968">
        <v>1124252</v>
      </c>
      <c r="AL117" s="966"/>
      <c r="AM117" s="966"/>
      <c r="AN117" s="966"/>
      <c r="AO117" s="967"/>
      <c r="AP117" s="969"/>
      <c r="AQ117" s="970"/>
      <c r="AR117" s="970"/>
      <c r="AS117" s="970"/>
      <c r="AT117" s="971"/>
      <c r="AU117" s="895"/>
      <c r="AV117" s="896"/>
      <c r="AW117" s="896"/>
      <c r="AX117" s="896"/>
      <c r="AY117" s="896"/>
      <c r="AZ117" s="961" t="s">
        <v>440</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441</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2">
      <c r="A118" s="899" t="s">
        <v>415</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412</v>
      </c>
      <c r="AB118" s="880"/>
      <c r="AC118" s="880"/>
      <c r="AD118" s="880"/>
      <c r="AE118" s="881"/>
      <c r="AF118" s="879" t="s">
        <v>413</v>
      </c>
      <c r="AG118" s="880"/>
      <c r="AH118" s="880"/>
      <c r="AI118" s="880"/>
      <c r="AJ118" s="881"/>
      <c r="AK118" s="879" t="s">
        <v>295</v>
      </c>
      <c r="AL118" s="880"/>
      <c r="AM118" s="880"/>
      <c r="AN118" s="880"/>
      <c r="AO118" s="881"/>
      <c r="AP118" s="957" t="s">
        <v>414</v>
      </c>
      <c r="AQ118" s="958"/>
      <c r="AR118" s="958"/>
      <c r="AS118" s="958"/>
      <c r="AT118" s="959"/>
      <c r="AU118" s="895"/>
      <c r="AV118" s="896"/>
      <c r="AW118" s="896"/>
      <c r="AX118" s="896"/>
      <c r="AY118" s="896"/>
      <c r="AZ118" s="960" t="s">
        <v>442</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443</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2">
      <c r="A119" s="1043" t="s">
        <v>418</v>
      </c>
      <c r="B119" s="934"/>
      <c r="C119" s="916" t="s">
        <v>419</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5" t="s">
        <v>178</v>
      </c>
      <c r="BA119" s="245"/>
      <c r="BB119" s="245"/>
      <c r="BC119" s="245"/>
      <c r="BD119" s="245"/>
      <c r="BE119" s="245"/>
      <c r="BF119" s="245"/>
      <c r="BG119" s="245"/>
      <c r="BH119" s="245"/>
      <c r="BI119" s="245"/>
      <c r="BJ119" s="245"/>
      <c r="BK119" s="245"/>
      <c r="BL119" s="245"/>
      <c r="BM119" s="245"/>
      <c r="BN119" s="245"/>
      <c r="BO119" s="964" t="s">
        <v>444</v>
      </c>
      <c r="BP119" s="992"/>
      <c r="BQ119" s="986">
        <v>9224866</v>
      </c>
      <c r="BR119" s="987"/>
      <c r="BS119" s="987"/>
      <c r="BT119" s="987"/>
      <c r="BU119" s="987"/>
      <c r="BV119" s="987">
        <v>8513230</v>
      </c>
      <c r="BW119" s="987"/>
      <c r="BX119" s="987"/>
      <c r="BY119" s="987"/>
      <c r="BZ119" s="987"/>
      <c r="CA119" s="987">
        <v>7854720</v>
      </c>
      <c r="CB119" s="987"/>
      <c r="CC119" s="987"/>
      <c r="CD119" s="987"/>
      <c r="CE119" s="987"/>
      <c r="CF119" s="988"/>
      <c r="CG119" s="989"/>
      <c r="CH119" s="989"/>
      <c r="CI119" s="989"/>
      <c r="CJ119" s="990"/>
      <c r="CK119" s="937"/>
      <c r="CL119" s="938"/>
      <c r="CM119" s="960" t="s">
        <v>445</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2">
      <c r="A120" s="1044"/>
      <c r="B120" s="936"/>
      <c r="C120" s="909" t="s">
        <v>422</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446</v>
      </c>
      <c r="AV120" s="979"/>
      <c r="AW120" s="979"/>
      <c r="AX120" s="979"/>
      <c r="AY120" s="980"/>
      <c r="AZ120" s="916" t="s">
        <v>447</v>
      </c>
      <c r="BA120" s="884"/>
      <c r="BB120" s="884"/>
      <c r="BC120" s="884"/>
      <c r="BD120" s="884"/>
      <c r="BE120" s="884"/>
      <c r="BF120" s="884"/>
      <c r="BG120" s="884"/>
      <c r="BH120" s="884"/>
      <c r="BI120" s="884"/>
      <c r="BJ120" s="884"/>
      <c r="BK120" s="884"/>
      <c r="BL120" s="884"/>
      <c r="BM120" s="884"/>
      <c r="BN120" s="884"/>
      <c r="BO120" s="884"/>
      <c r="BP120" s="885"/>
      <c r="BQ120" s="917">
        <v>6315016</v>
      </c>
      <c r="BR120" s="918"/>
      <c r="BS120" s="918"/>
      <c r="BT120" s="918"/>
      <c r="BU120" s="918"/>
      <c r="BV120" s="918">
        <v>6209329</v>
      </c>
      <c r="BW120" s="918"/>
      <c r="BX120" s="918"/>
      <c r="BY120" s="918"/>
      <c r="BZ120" s="918"/>
      <c r="CA120" s="918">
        <v>6590848</v>
      </c>
      <c r="CB120" s="918"/>
      <c r="CC120" s="918"/>
      <c r="CD120" s="918"/>
      <c r="CE120" s="918"/>
      <c r="CF120" s="931">
        <v>159.80000000000001</v>
      </c>
      <c r="CG120" s="932"/>
      <c r="CH120" s="932"/>
      <c r="CI120" s="932"/>
      <c r="CJ120" s="932"/>
      <c r="CK120" s="993" t="s">
        <v>448</v>
      </c>
      <c r="CL120" s="994"/>
      <c r="CM120" s="994"/>
      <c r="CN120" s="994"/>
      <c r="CO120" s="995"/>
      <c r="CP120" s="1001" t="s">
        <v>395</v>
      </c>
      <c r="CQ120" s="1002"/>
      <c r="CR120" s="1002"/>
      <c r="CS120" s="1002"/>
      <c r="CT120" s="1002"/>
      <c r="CU120" s="1002"/>
      <c r="CV120" s="1002"/>
      <c r="CW120" s="1002"/>
      <c r="CX120" s="1002"/>
      <c r="CY120" s="1002"/>
      <c r="CZ120" s="1002"/>
      <c r="DA120" s="1002"/>
      <c r="DB120" s="1002"/>
      <c r="DC120" s="1002"/>
      <c r="DD120" s="1002"/>
      <c r="DE120" s="1002"/>
      <c r="DF120" s="1003"/>
      <c r="DG120" s="917">
        <v>298451</v>
      </c>
      <c r="DH120" s="918"/>
      <c r="DI120" s="918"/>
      <c r="DJ120" s="918"/>
      <c r="DK120" s="918"/>
      <c r="DL120" s="918">
        <v>361804</v>
      </c>
      <c r="DM120" s="918"/>
      <c r="DN120" s="918"/>
      <c r="DO120" s="918"/>
      <c r="DP120" s="918"/>
      <c r="DQ120" s="918">
        <v>357328</v>
      </c>
      <c r="DR120" s="918"/>
      <c r="DS120" s="918"/>
      <c r="DT120" s="918"/>
      <c r="DU120" s="918"/>
      <c r="DV120" s="919">
        <v>8.6999999999999993</v>
      </c>
      <c r="DW120" s="919"/>
      <c r="DX120" s="919"/>
      <c r="DY120" s="919"/>
      <c r="DZ120" s="920"/>
    </row>
    <row r="121" spans="1:130" s="224" customFormat="1" ht="26.25" customHeight="1" x14ac:dyDescent="0.2">
      <c r="A121" s="1044"/>
      <c r="B121" s="936"/>
      <c r="C121" s="961" t="s">
        <v>449</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v>10047</v>
      </c>
      <c r="AB121" s="946"/>
      <c r="AC121" s="946"/>
      <c r="AD121" s="946"/>
      <c r="AE121" s="947"/>
      <c r="AF121" s="948">
        <v>7997</v>
      </c>
      <c r="AG121" s="946"/>
      <c r="AH121" s="946"/>
      <c r="AI121" s="946"/>
      <c r="AJ121" s="947"/>
      <c r="AK121" s="948">
        <v>6363</v>
      </c>
      <c r="AL121" s="946"/>
      <c r="AM121" s="946"/>
      <c r="AN121" s="946"/>
      <c r="AO121" s="947"/>
      <c r="AP121" s="949">
        <v>0.2</v>
      </c>
      <c r="AQ121" s="950"/>
      <c r="AR121" s="950"/>
      <c r="AS121" s="950"/>
      <c r="AT121" s="951"/>
      <c r="AU121" s="981"/>
      <c r="AV121" s="982"/>
      <c r="AW121" s="982"/>
      <c r="AX121" s="982"/>
      <c r="AY121" s="983"/>
      <c r="AZ121" s="909" t="s">
        <v>450</v>
      </c>
      <c r="BA121" s="910"/>
      <c r="BB121" s="910"/>
      <c r="BC121" s="910"/>
      <c r="BD121" s="910"/>
      <c r="BE121" s="910"/>
      <c r="BF121" s="910"/>
      <c r="BG121" s="910"/>
      <c r="BH121" s="910"/>
      <c r="BI121" s="910"/>
      <c r="BJ121" s="910"/>
      <c r="BK121" s="910"/>
      <c r="BL121" s="910"/>
      <c r="BM121" s="910"/>
      <c r="BN121" s="910"/>
      <c r="BO121" s="910"/>
      <c r="BP121" s="911"/>
      <c r="BQ121" s="912">
        <v>8926</v>
      </c>
      <c r="BR121" s="913"/>
      <c r="BS121" s="913"/>
      <c r="BT121" s="913"/>
      <c r="BU121" s="913"/>
      <c r="BV121" s="913">
        <v>4751</v>
      </c>
      <c r="BW121" s="913"/>
      <c r="BX121" s="913"/>
      <c r="BY121" s="913"/>
      <c r="BZ121" s="913"/>
      <c r="CA121" s="913">
        <v>1253</v>
      </c>
      <c r="CB121" s="913"/>
      <c r="CC121" s="913"/>
      <c r="CD121" s="913"/>
      <c r="CE121" s="913"/>
      <c r="CF121" s="907">
        <v>0</v>
      </c>
      <c r="CG121" s="908"/>
      <c r="CH121" s="908"/>
      <c r="CI121" s="908"/>
      <c r="CJ121" s="908"/>
      <c r="CK121" s="996"/>
      <c r="CL121" s="997"/>
      <c r="CM121" s="997"/>
      <c r="CN121" s="997"/>
      <c r="CO121" s="998"/>
      <c r="CP121" s="1006" t="s">
        <v>397</v>
      </c>
      <c r="CQ121" s="1007"/>
      <c r="CR121" s="1007"/>
      <c r="CS121" s="1007"/>
      <c r="CT121" s="1007"/>
      <c r="CU121" s="1007"/>
      <c r="CV121" s="1007"/>
      <c r="CW121" s="1007"/>
      <c r="CX121" s="1007"/>
      <c r="CY121" s="1007"/>
      <c r="CZ121" s="1007"/>
      <c r="DA121" s="1007"/>
      <c r="DB121" s="1007"/>
      <c r="DC121" s="1007"/>
      <c r="DD121" s="1007"/>
      <c r="DE121" s="1007"/>
      <c r="DF121" s="1008"/>
      <c r="DG121" s="912">
        <v>333998</v>
      </c>
      <c r="DH121" s="913"/>
      <c r="DI121" s="913"/>
      <c r="DJ121" s="913"/>
      <c r="DK121" s="913"/>
      <c r="DL121" s="913">
        <v>284821</v>
      </c>
      <c r="DM121" s="913"/>
      <c r="DN121" s="913"/>
      <c r="DO121" s="913"/>
      <c r="DP121" s="913"/>
      <c r="DQ121" s="913">
        <v>247764</v>
      </c>
      <c r="DR121" s="913"/>
      <c r="DS121" s="913"/>
      <c r="DT121" s="913"/>
      <c r="DU121" s="913"/>
      <c r="DV121" s="914">
        <v>6</v>
      </c>
      <c r="DW121" s="914"/>
      <c r="DX121" s="914"/>
      <c r="DY121" s="914"/>
      <c r="DZ121" s="915"/>
    </row>
    <row r="122" spans="1:130" s="224" customFormat="1" ht="26.25" customHeight="1" x14ac:dyDescent="0.2">
      <c r="A122" s="1044"/>
      <c r="B122" s="936"/>
      <c r="C122" s="909" t="s">
        <v>432</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451</v>
      </c>
      <c r="BA122" s="952"/>
      <c r="BB122" s="952"/>
      <c r="BC122" s="952"/>
      <c r="BD122" s="952"/>
      <c r="BE122" s="952"/>
      <c r="BF122" s="952"/>
      <c r="BG122" s="952"/>
      <c r="BH122" s="952"/>
      <c r="BI122" s="952"/>
      <c r="BJ122" s="952"/>
      <c r="BK122" s="952"/>
      <c r="BL122" s="952"/>
      <c r="BM122" s="952"/>
      <c r="BN122" s="952"/>
      <c r="BO122" s="952"/>
      <c r="BP122" s="953"/>
      <c r="BQ122" s="986">
        <v>6328025</v>
      </c>
      <c r="BR122" s="987"/>
      <c r="BS122" s="987"/>
      <c r="BT122" s="987"/>
      <c r="BU122" s="987"/>
      <c r="BV122" s="987">
        <v>5806472</v>
      </c>
      <c r="BW122" s="987"/>
      <c r="BX122" s="987"/>
      <c r="BY122" s="987"/>
      <c r="BZ122" s="987"/>
      <c r="CA122" s="987">
        <v>5393567</v>
      </c>
      <c r="CB122" s="987"/>
      <c r="CC122" s="987"/>
      <c r="CD122" s="987"/>
      <c r="CE122" s="987"/>
      <c r="CF122" s="1004">
        <v>130.80000000000001</v>
      </c>
      <c r="CG122" s="1005"/>
      <c r="CH122" s="1005"/>
      <c r="CI122" s="1005"/>
      <c r="CJ122" s="1005"/>
      <c r="CK122" s="996"/>
      <c r="CL122" s="997"/>
      <c r="CM122" s="997"/>
      <c r="CN122" s="997"/>
      <c r="CO122" s="998"/>
      <c r="CP122" s="1006" t="s">
        <v>393</v>
      </c>
      <c r="CQ122" s="1007"/>
      <c r="CR122" s="1007"/>
      <c r="CS122" s="1007"/>
      <c r="CT122" s="1007"/>
      <c r="CU122" s="1007"/>
      <c r="CV122" s="1007"/>
      <c r="CW122" s="1007"/>
      <c r="CX122" s="1007"/>
      <c r="CY122" s="1007"/>
      <c r="CZ122" s="1007"/>
      <c r="DA122" s="1007"/>
      <c r="DB122" s="1007"/>
      <c r="DC122" s="1007"/>
      <c r="DD122" s="1007"/>
      <c r="DE122" s="1007"/>
      <c r="DF122" s="1008"/>
      <c r="DG122" s="912">
        <v>171322</v>
      </c>
      <c r="DH122" s="913"/>
      <c r="DI122" s="913"/>
      <c r="DJ122" s="913"/>
      <c r="DK122" s="913"/>
      <c r="DL122" s="913">
        <v>161040</v>
      </c>
      <c r="DM122" s="913"/>
      <c r="DN122" s="913"/>
      <c r="DO122" s="913"/>
      <c r="DP122" s="913"/>
      <c r="DQ122" s="913">
        <v>143514</v>
      </c>
      <c r="DR122" s="913"/>
      <c r="DS122" s="913"/>
      <c r="DT122" s="913"/>
      <c r="DU122" s="913"/>
      <c r="DV122" s="914">
        <v>3.5</v>
      </c>
      <c r="DW122" s="914"/>
      <c r="DX122" s="914"/>
      <c r="DY122" s="914"/>
      <c r="DZ122" s="915"/>
    </row>
    <row r="123" spans="1:130" s="224" customFormat="1" ht="26.25" customHeight="1" x14ac:dyDescent="0.2">
      <c r="A123" s="1044"/>
      <c r="B123" s="936"/>
      <c r="C123" s="909" t="s">
        <v>438</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5" t="s">
        <v>178</v>
      </c>
      <c r="BA123" s="245"/>
      <c r="BB123" s="245"/>
      <c r="BC123" s="245"/>
      <c r="BD123" s="245"/>
      <c r="BE123" s="245"/>
      <c r="BF123" s="245"/>
      <c r="BG123" s="245"/>
      <c r="BH123" s="245"/>
      <c r="BI123" s="245"/>
      <c r="BJ123" s="245"/>
      <c r="BK123" s="245"/>
      <c r="BL123" s="245"/>
      <c r="BM123" s="245"/>
      <c r="BN123" s="245"/>
      <c r="BO123" s="964" t="s">
        <v>452</v>
      </c>
      <c r="BP123" s="992"/>
      <c r="BQ123" s="1050">
        <v>12651967</v>
      </c>
      <c r="BR123" s="1051"/>
      <c r="BS123" s="1051"/>
      <c r="BT123" s="1051"/>
      <c r="BU123" s="1051"/>
      <c r="BV123" s="1051">
        <v>12020552</v>
      </c>
      <c r="BW123" s="1051"/>
      <c r="BX123" s="1051"/>
      <c r="BY123" s="1051"/>
      <c r="BZ123" s="1051"/>
      <c r="CA123" s="1051">
        <v>11985668</v>
      </c>
      <c r="CB123" s="1051"/>
      <c r="CC123" s="1051"/>
      <c r="CD123" s="1051"/>
      <c r="CE123" s="1051"/>
      <c r="CF123" s="988"/>
      <c r="CG123" s="989"/>
      <c r="CH123" s="989"/>
      <c r="CI123" s="989"/>
      <c r="CJ123" s="990"/>
      <c r="CK123" s="996"/>
      <c r="CL123" s="997"/>
      <c r="CM123" s="997"/>
      <c r="CN123" s="997"/>
      <c r="CO123" s="998"/>
      <c r="CP123" s="1006" t="s">
        <v>390</v>
      </c>
      <c r="CQ123" s="1007"/>
      <c r="CR123" s="1007"/>
      <c r="CS123" s="1007"/>
      <c r="CT123" s="1007"/>
      <c r="CU123" s="1007"/>
      <c r="CV123" s="1007"/>
      <c r="CW123" s="1007"/>
      <c r="CX123" s="1007"/>
      <c r="CY123" s="1007"/>
      <c r="CZ123" s="1007"/>
      <c r="DA123" s="1007"/>
      <c r="DB123" s="1007"/>
      <c r="DC123" s="1007"/>
      <c r="DD123" s="1007"/>
      <c r="DE123" s="1007"/>
      <c r="DF123" s="1008"/>
      <c r="DG123" s="945">
        <v>61680</v>
      </c>
      <c r="DH123" s="946"/>
      <c r="DI123" s="946"/>
      <c r="DJ123" s="946"/>
      <c r="DK123" s="947"/>
      <c r="DL123" s="948">
        <v>63088</v>
      </c>
      <c r="DM123" s="946"/>
      <c r="DN123" s="946"/>
      <c r="DO123" s="946"/>
      <c r="DP123" s="947"/>
      <c r="DQ123" s="948">
        <v>56508</v>
      </c>
      <c r="DR123" s="946"/>
      <c r="DS123" s="946"/>
      <c r="DT123" s="946"/>
      <c r="DU123" s="947"/>
      <c r="DV123" s="949">
        <v>1.4</v>
      </c>
      <c r="DW123" s="950"/>
      <c r="DX123" s="950"/>
      <c r="DY123" s="950"/>
      <c r="DZ123" s="951"/>
    </row>
    <row r="124" spans="1:130" s="224" customFormat="1" ht="26.25" customHeight="1" thickBot="1" x14ac:dyDescent="0.25">
      <c r="A124" s="1044"/>
      <c r="B124" s="936"/>
      <c r="C124" s="909" t="s">
        <v>441</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453</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122</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454</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2">
      <c r="A125" s="1044"/>
      <c r="B125" s="936"/>
      <c r="C125" s="909" t="s">
        <v>443</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455</v>
      </c>
      <c r="CL125" s="994"/>
      <c r="CM125" s="994"/>
      <c r="CN125" s="994"/>
      <c r="CO125" s="995"/>
      <c r="CP125" s="916" t="s">
        <v>456</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5">
      <c r="A126" s="1044"/>
      <c r="B126" s="936"/>
      <c r="C126" s="909" t="s">
        <v>445</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457</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2">
      <c r="A127" s="1045"/>
      <c r="B127" s="938"/>
      <c r="C127" s="960" t="s">
        <v>458</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1861</v>
      </c>
      <c r="AB127" s="946"/>
      <c r="AC127" s="946"/>
      <c r="AD127" s="946"/>
      <c r="AE127" s="947"/>
      <c r="AF127" s="948">
        <v>2172</v>
      </c>
      <c r="AG127" s="946"/>
      <c r="AH127" s="946"/>
      <c r="AI127" s="946"/>
      <c r="AJ127" s="947"/>
      <c r="AK127" s="948">
        <v>1144</v>
      </c>
      <c r="AL127" s="946"/>
      <c r="AM127" s="946"/>
      <c r="AN127" s="946"/>
      <c r="AO127" s="947"/>
      <c r="AP127" s="949">
        <v>0</v>
      </c>
      <c r="AQ127" s="950"/>
      <c r="AR127" s="950"/>
      <c r="AS127" s="950"/>
      <c r="AT127" s="951"/>
      <c r="AU127" s="226"/>
      <c r="AV127" s="226"/>
      <c r="AW127" s="226"/>
      <c r="AX127" s="1018" t="s">
        <v>459</v>
      </c>
      <c r="AY127" s="1019"/>
      <c r="AZ127" s="1019"/>
      <c r="BA127" s="1019"/>
      <c r="BB127" s="1019"/>
      <c r="BC127" s="1019"/>
      <c r="BD127" s="1019"/>
      <c r="BE127" s="1020"/>
      <c r="BF127" s="1021" t="s">
        <v>460</v>
      </c>
      <c r="BG127" s="1019"/>
      <c r="BH127" s="1019"/>
      <c r="BI127" s="1019"/>
      <c r="BJ127" s="1019"/>
      <c r="BK127" s="1019"/>
      <c r="BL127" s="1020"/>
      <c r="BM127" s="1021" t="s">
        <v>461</v>
      </c>
      <c r="BN127" s="1019"/>
      <c r="BO127" s="1019"/>
      <c r="BP127" s="1019"/>
      <c r="BQ127" s="1019"/>
      <c r="BR127" s="1019"/>
      <c r="BS127" s="1020"/>
      <c r="BT127" s="1021" t="s">
        <v>462</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463</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5">
      <c r="A128" s="1028" t="s">
        <v>464</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465</v>
      </c>
      <c r="X128" s="1030"/>
      <c r="Y128" s="1030"/>
      <c r="Z128" s="1031"/>
      <c r="AA128" s="1032">
        <v>4033</v>
      </c>
      <c r="AB128" s="1033"/>
      <c r="AC128" s="1033"/>
      <c r="AD128" s="1033"/>
      <c r="AE128" s="1034"/>
      <c r="AF128" s="1035">
        <v>4871</v>
      </c>
      <c r="AG128" s="1033"/>
      <c r="AH128" s="1033"/>
      <c r="AI128" s="1033"/>
      <c r="AJ128" s="1034"/>
      <c r="AK128" s="1035">
        <v>4125</v>
      </c>
      <c r="AL128" s="1033"/>
      <c r="AM128" s="1033"/>
      <c r="AN128" s="1033"/>
      <c r="AO128" s="1034"/>
      <c r="AP128" s="1036"/>
      <c r="AQ128" s="1037"/>
      <c r="AR128" s="1037"/>
      <c r="AS128" s="1037"/>
      <c r="AT128" s="1038"/>
      <c r="AU128" s="226"/>
      <c r="AV128" s="226"/>
      <c r="AW128" s="226"/>
      <c r="AX128" s="883" t="s">
        <v>466</v>
      </c>
      <c r="AY128" s="884"/>
      <c r="AZ128" s="884"/>
      <c r="BA128" s="884"/>
      <c r="BB128" s="884"/>
      <c r="BC128" s="884"/>
      <c r="BD128" s="884"/>
      <c r="BE128" s="885"/>
      <c r="BF128" s="1039" t="s">
        <v>122</v>
      </c>
      <c r="BG128" s="1040"/>
      <c r="BH128" s="1040"/>
      <c r="BI128" s="1040"/>
      <c r="BJ128" s="1040"/>
      <c r="BK128" s="1040"/>
      <c r="BL128" s="1041"/>
      <c r="BM128" s="1039">
        <v>15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467</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2">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468</v>
      </c>
      <c r="X129" s="1058"/>
      <c r="Y129" s="1058"/>
      <c r="Z129" s="1059"/>
      <c r="AA129" s="945">
        <v>5003109</v>
      </c>
      <c r="AB129" s="946"/>
      <c r="AC129" s="946"/>
      <c r="AD129" s="946"/>
      <c r="AE129" s="947"/>
      <c r="AF129" s="948">
        <v>4938675</v>
      </c>
      <c r="AG129" s="946"/>
      <c r="AH129" s="946"/>
      <c r="AI129" s="946"/>
      <c r="AJ129" s="947"/>
      <c r="AK129" s="948">
        <v>4939810</v>
      </c>
      <c r="AL129" s="946"/>
      <c r="AM129" s="946"/>
      <c r="AN129" s="946"/>
      <c r="AO129" s="947"/>
      <c r="AP129" s="1060"/>
      <c r="AQ129" s="1061"/>
      <c r="AR129" s="1061"/>
      <c r="AS129" s="1061"/>
      <c r="AT129" s="1062"/>
      <c r="AU129" s="227"/>
      <c r="AV129" s="227"/>
      <c r="AW129" s="227"/>
      <c r="AX129" s="1052" t="s">
        <v>469</v>
      </c>
      <c r="AY129" s="910"/>
      <c r="AZ129" s="910"/>
      <c r="BA129" s="910"/>
      <c r="BB129" s="910"/>
      <c r="BC129" s="910"/>
      <c r="BD129" s="910"/>
      <c r="BE129" s="911"/>
      <c r="BF129" s="1053" t="s">
        <v>122</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470</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471</v>
      </c>
      <c r="X130" s="1058"/>
      <c r="Y130" s="1058"/>
      <c r="Z130" s="1059"/>
      <c r="AA130" s="945">
        <v>914302</v>
      </c>
      <c r="AB130" s="946"/>
      <c r="AC130" s="946"/>
      <c r="AD130" s="946"/>
      <c r="AE130" s="947"/>
      <c r="AF130" s="948">
        <v>900182</v>
      </c>
      <c r="AG130" s="946"/>
      <c r="AH130" s="946"/>
      <c r="AI130" s="946"/>
      <c r="AJ130" s="947"/>
      <c r="AK130" s="948">
        <v>815763</v>
      </c>
      <c r="AL130" s="946"/>
      <c r="AM130" s="946"/>
      <c r="AN130" s="946"/>
      <c r="AO130" s="947"/>
      <c r="AP130" s="1060"/>
      <c r="AQ130" s="1061"/>
      <c r="AR130" s="1061"/>
      <c r="AS130" s="1061"/>
      <c r="AT130" s="1062"/>
      <c r="AU130" s="227"/>
      <c r="AV130" s="227"/>
      <c r="AW130" s="227"/>
      <c r="AX130" s="1052" t="s">
        <v>472</v>
      </c>
      <c r="AY130" s="910"/>
      <c r="AZ130" s="910"/>
      <c r="BA130" s="910"/>
      <c r="BB130" s="910"/>
      <c r="BC130" s="910"/>
      <c r="BD130" s="910"/>
      <c r="BE130" s="911"/>
      <c r="BF130" s="1088">
        <v>7.5</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473</v>
      </c>
      <c r="X131" s="1095"/>
      <c r="Y131" s="1095"/>
      <c r="Z131" s="1096"/>
      <c r="AA131" s="991">
        <v>4088807</v>
      </c>
      <c r="AB131" s="973"/>
      <c r="AC131" s="973"/>
      <c r="AD131" s="973"/>
      <c r="AE131" s="974"/>
      <c r="AF131" s="972">
        <v>4038493</v>
      </c>
      <c r="AG131" s="973"/>
      <c r="AH131" s="973"/>
      <c r="AI131" s="973"/>
      <c r="AJ131" s="974"/>
      <c r="AK131" s="972">
        <v>4124047</v>
      </c>
      <c r="AL131" s="973"/>
      <c r="AM131" s="973"/>
      <c r="AN131" s="973"/>
      <c r="AO131" s="974"/>
      <c r="AP131" s="1097"/>
      <c r="AQ131" s="1098"/>
      <c r="AR131" s="1098"/>
      <c r="AS131" s="1098"/>
      <c r="AT131" s="1099"/>
      <c r="AU131" s="227"/>
      <c r="AV131" s="227"/>
      <c r="AW131" s="227"/>
      <c r="AX131" s="1070" t="s">
        <v>474</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475</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476</v>
      </c>
      <c r="W132" s="1081"/>
      <c r="X132" s="1081"/>
      <c r="Y132" s="1081"/>
      <c r="Z132" s="1082"/>
      <c r="AA132" s="1083">
        <v>7.3265624909999998</v>
      </c>
      <c r="AB132" s="1084"/>
      <c r="AC132" s="1084"/>
      <c r="AD132" s="1084"/>
      <c r="AE132" s="1085"/>
      <c r="AF132" s="1086">
        <v>8.0090023680000009</v>
      </c>
      <c r="AG132" s="1084"/>
      <c r="AH132" s="1084"/>
      <c r="AI132" s="1084"/>
      <c r="AJ132" s="1085"/>
      <c r="AK132" s="1086">
        <v>7.3802262680000004</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477</v>
      </c>
      <c r="W133" s="1064"/>
      <c r="X133" s="1064"/>
      <c r="Y133" s="1064"/>
      <c r="Z133" s="1065"/>
      <c r="AA133" s="1066">
        <v>7</v>
      </c>
      <c r="AB133" s="1067"/>
      <c r="AC133" s="1067"/>
      <c r="AD133" s="1067"/>
      <c r="AE133" s="1068"/>
      <c r="AF133" s="1066">
        <v>7.4</v>
      </c>
      <c r="AG133" s="1067"/>
      <c r="AH133" s="1067"/>
      <c r="AI133" s="1067"/>
      <c r="AJ133" s="1068"/>
      <c r="AK133" s="1066">
        <v>7.5</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GrXOLj6K2Rkt1Om0IOfiFTf4RdjCPRFjNvjb1TPe4TSHgc7qLoidSsGwDVwpDq65RkItJSkZcgTdqndHd6S6SQ==" saltValue="a4GOTPhfrkJCODU7GHDNW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478</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xviN+LI3FjGCPPz5TeSWZPfn+qPNE5Z6RllZJ1C1Pr+NXhHkBkTqUYTaIFZH/XGu/KV/eIB9ilCfwMPMZ7slmw==" saltValue="jf6r9Q1JxubztcHlY5+3T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sp0p4heoE/u25iU9ZZYpvkNrtR1F0z6wah2v7YtB7cRP4vF14Bu+CpATo9TowdF+JsHF7ITLn3Xpw15EC0Ra3g==" saltValue="nCNKwCI0JIY6nw6/b+s9Z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480</v>
      </c>
      <c r="AL6" s="260"/>
      <c r="AM6" s="260"/>
      <c r="AN6" s="260"/>
    </row>
    <row r="7" spans="1:46" ht="13.5" customHeight="1" x14ac:dyDescent="0.2">
      <c r="A7" s="259"/>
      <c r="AK7" s="262"/>
      <c r="AL7" s="263"/>
      <c r="AM7" s="263"/>
      <c r="AN7" s="264"/>
      <c r="AO7" s="1101" t="s">
        <v>481</v>
      </c>
      <c r="AP7" s="265"/>
      <c r="AQ7" s="266" t="s">
        <v>482</v>
      </c>
      <c r="AR7" s="267"/>
    </row>
    <row r="8" spans="1:46" ht="13.2" x14ac:dyDescent="0.2">
      <c r="A8" s="259"/>
      <c r="AK8" s="268"/>
      <c r="AL8" s="269"/>
      <c r="AM8" s="269"/>
      <c r="AN8" s="270"/>
      <c r="AO8" s="1102"/>
      <c r="AP8" s="271" t="s">
        <v>483</v>
      </c>
      <c r="AQ8" s="272" t="s">
        <v>484</v>
      </c>
      <c r="AR8" s="273" t="s">
        <v>485</v>
      </c>
    </row>
    <row r="9" spans="1:46" ht="13.2" x14ac:dyDescent="0.2">
      <c r="A9" s="259"/>
      <c r="AK9" s="1103" t="s">
        <v>486</v>
      </c>
      <c r="AL9" s="1104"/>
      <c r="AM9" s="1104"/>
      <c r="AN9" s="1105"/>
      <c r="AO9" s="274">
        <v>1252435</v>
      </c>
      <c r="AP9" s="274">
        <v>267786</v>
      </c>
      <c r="AQ9" s="275">
        <v>243450</v>
      </c>
      <c r="AR9" s="276">
        <v>10</v>
      </c>
    </row>
    <row r="10" spans="1:46" ht="13.5" customHeight="1" x14ac:dyDescent="0.2">
      <c r="A10" s="259"/>
      <c r="AK10" s="1103" t="s">
        <v>487</v>
      </c>
      <c r="AL10" s="1104"/>
      <c r="AM10" s="1104"/>
      <c r="AN10" s="1105"/>
      <c r="AO10" s="277">
        <v>33499</v>
      </c>
      <c r="AP10" s="277">
        <v>7162</v>
      </c>
      <c r="AQ10" s="278">
        <v>36828</v>
      </c>
      <c r="AR10" s="279">
        <v>-80.599999999999994</v>
      </c>
    </row>
    <row r="11" spans="1:46" ht="13.5" customHeight="1" x14ac:dyDescent="0.2">
      <c r="A11" s="259"/>
      <c r="AK11" s="1103" t="s">
        <v>488</v>
      </c>
      <c r="AL11" s="1104"/>
      <c r="AM11" s="1104"/>
      <c r="AN11" s="1105"/>
      <c r="AO11" s="277" t="s">
        <v>489</v>
      </c>
      <c r="AP11" s="277" t="s">
        <v>489</v>
      </c>
      <c r="AQ11" s="278">
        <v>2575</v>
      </c>
      <c r="AR11" s="279" t="s">
        <v>489</v>
      </c>
    </row>
    <row r="12" spans="1:46" ht="13.5" customHeight="1" x14ac:dyDescent="0.2">
      <c r="A12" s="259"/>
      <c r="AK12" s="1103" t="s">
        <v>490</v>
      </c>
      <c r="AL12" s="1104"/>
      <c r="AM12" s="1104"/>
      <c r="AN12" s="1105"/>
      <c r="AO12" s="277" t="s">
        <v>489</v>
      </c>
      <c r="AP12" s="277" t="s">
        <v>489</v>
      </c>
      <c r="AQ12" s="278" t="s">
        <v>489</v>
      </c>
      <c r="AR12" s="279" t="s">
        <v>489</v>
      </c>
    </row>
    <row r="13" spans="1:46" ht="13.5" customHeight="1" x14ac:dyDescent="0.2">
      <c r="A13" s="259"/>
      <c r="AK13" s="1103" t="s">
        <v>491</v>
      </c>
      <c r="AL13" s="1104"/>
      <c r="AM13" s="1104"/>
      <c r="AN13" s="1105"/>
      <c r="AO13" s="277">
        <v>15209</v>
      </c>
      <c r="AP13" s="277">
        <v>3252</v>
      </c>
      <c r="AQ13" s="278">
        <v>11862</v>
      </c>
      <c r="AR13" s="279">
        <v>-72.599999999999994</v>
      </c>
    </row>
    <row r="14" spans="1:46" ht="13.5" customHeight="1" x14ac:dyDescent="0.2">
      <c r="A14" s="259"/>
      <c r="AK14" s="1103" t="s">
        <v>492</v>
      </c>
      <c r="AL14" s="1104"/>
      <c r="AM14" s="1104"/>
      <c r="AN14" s="1105"/>
      <c r="AO14" s="277">
        <v>68754</v>
      </c>
      <c r="AP14" s="277">
        <v>14700</v>
      </c>
      <c r="AQ14" s="278">
        <v>4647</v>
      </c>
      <c r="AR14" s="279">
        <v>216.3</v>
      </c>
    </row>
    <row r="15" spans="1:46" ht="13.5" customHeight="1" x14ac:dyDescent="0.2">
      <c r="A15" s="259"/>
      <c r="AK15" s="1106" t="s">
        <v>493</v>
      </c>
      <c r="AL15" s="1107"/>
      <c r="AM15" s="1107"/>
      <c r="AN15" s="1108"/>
      <c r="AO15" s="277">
        <v>-156017</v>
      </c>
      <c r="AP15" s="277">
        <v>-33358</v>
      </c>
      <c r="AQ15" s="278">
        <v>-13358</v>
      </c>
      <c r="AR15" s="279">
        <v>149.69999999999999</v>
      </c>
    </row>
    <row r="16" spans="1:46" ht="13.2" x14ac:dyDescent="0.2">
      <c r="A16" s="259"/>
      <c r="AK16" s="1106" t="s">
        <v>178</v>
      </c>
      <c r="AL16" s="1107"/>
      <c r="AM16" s="1107"/>
      <c r="AN16" s="1108"/>
      <c r="AO16" s="277">
        <v>1213880</v>
      </c>
      <c r="AP16" s="277">
        <v>259542</v>
      </c>
      <c r="AQ16" s="278">
        <v>286004</v>
      </c>
      <c r="AR16" s="279">
        <v>-9.3000000000000007</v>
      </c>
    </row>
    <row r="17" spans="1:46" ht="13.2" x14ac:dyDescent="0.2">
      <c r="A17" s="259"/>
    </row>
    <row r="18" spans="1:46" ht="13.2" x14ac:dyDescent="0.2">
      <c r="A18" s="259"/>
      <c r="AQ18" s="280"/>
      <c r="AR18" s="280"/>
    </row>
    <row r="19" spans="1:46" ht="13.2" x14ac:dyDescent="0.2">
      <c r="A19" s="259"/>
      <c r="AK19" s="255" t="s">
        <v>494</v>
      </c>
    </row>
    <row r="20" spans="1:46" ht="13.2" x14ac:dyDescent="0.2">
      <c r="A20" s="259"/>
      <c r="AK20" s="281"/>
      <c r="AL20" s="282"/>
      <c r="AM20" s="282"/>
      <c r="AN20" s="283"/>
      <c r="AO20" s="284" t="s">
        <v>495</v>
      </c>
      <c r="AP20" s="285" t="s">
        <v>496</v>
      </c>
      <c r="AQ20" s="286" t="s">
        <v>497</v>
      </c>
      <c r="AR20" s="287"/>
    </row>
    <row r="21" spans="1:46" s="260" customFormat="1" ht="13.2" x14ac:dyDescent="0.2">
      <c r="A21" s="288"/>
      <c r="AK21" s="1109" t="s">
        <v>498</v>
      </c>
      <c r="AL21" s="1110"/>
      <c r="AM21" s="1110"/>
      <c r="AN21" s="1111"/>
      <c r="AO21" s="289">
        <v>25.02</v>
      </c>
      <c r="AP21" s="290">
        <v>24.25</v>
      </c>
      <c r="AQ21" s="291">
        <v>0.77</v>
      </c>
      <c r="AS21" s="292"/>
      <c r="AT21" s="288"/>
    </row>
    <row r="22" spans="1:46" s="260" customFormat="1" ht="13.2" x14ac:dyDescent="0.2">
      <c r="A22" s="288"/>
      <c r="AK22" s="1109" t="s">
        <v>499</v>
      </c>
      <c r="AL22" s="1110"/>
      <c r="AM22" s="1110"/>
      <c r="AN22" s="1111"/>
      <c r="AO22" s="293">
        <v>95.7</v>
      </c>
      <c r="AP22" s="294">
        <v>95.4</v>
      </c>
      <c r="AQ22" s="295">
        <v>0.3</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00" t="s">
        <v>500</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2" x14ac:dyDescent="0.2">
      <c r="A27" s="300"/>
      <c r="AS27" s="255"/>
      <c r="AT27" s="255"/>
    </row>
    <row r="28" spans="1:46" ht="16.2" x14ac:dyDescent="0.2">
      <c r="A28" s="256" t="s">
        <v>501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502</v>
      </c>
      <c r="AL29" s="260"/>
      <c r="AM29" s="260"/>
      <c r="AN29" s="260"/>
      <c r="AS29" s="302"/>
    </row>
    <row r="30" spans="1:46" ht="13.5" customHeight="1" x14ac:dyDescent="0.2">
      <c r="A30" s="259"/>
      <c r="AK30" s="262"/>
      <c r="AL30" s="263"/>
      <c r="AM30" s="263"/>
      <c r="AN30" s="264"/>
      <c r="AO30" s="1101" t="s">
        <v>481</v>
      </c>
      <c r="AP30" s="265"/>
      <c r="AQ30" s="266" t="s">
        <v>482</v>
      </c>
      <c r="AR30" s="267"/>
    </row>
    <row r="31" spans="1:46" ht="13.2" x14ac:dyDescent="0.2">
      <c r="A31" s="259"/>
      <c r="AK31" s="268"/>
      <c r="AL31" s="269"/>
      <c r="AM31" s="269"/>
      <c r="AN31" s="270"/>
      <c r="AO31" s="1102"/>
      <c r="AP31" s="271" t="s">
        <v>483</v>
      </c>
      <c r="AQ31" s="272" t="s">
        <v>484</v>
      </c>
      <c r="AR31" s="273" t="s">
        <v>485</v>
      </c>
    </row>
    <row r="32" spans="1:46" ht="27" customHeight="1" x14ac:dyDescent="0.2">
      <c r="A32" s="259"/>
      <c r="AK32" s="1117" t="s">
        <v>503</v>
      </c>
      <c r="AL32" s="1118"/>
      <c r="AM32" s="1118"/>
      <c r="AN32" s="1119"/>
      <c r="AO32" s="303">
        <v>983759</v>
      </c>
      <c r="AP32" s="303">
        <v>210340</v>
      </c>
      <c r="AQ32" s="304">
        <v>167387</v>
      </c>
      <c r="AR32" s="305">
        <v>25.7</v>
      </c>
    </row>
    <row r="33" spans="1:46" ht="13.5" customHeight="1" x14ac:dyDescent="0.2">
      <c r="A33" s="259"/>
      <c r="AK33" s="1117" t="s">
        <v>504</v>
      </c>
      <c r="AL33" s="1118"/>
      <c r="AM33" s="1118"/>
      <c r="AN33" s="1119"/>
      <c r="AO33" s="303" t="s">
        <v>489</v>
      </c>
      <c r="AP33" s="303" t="s">
        <v>489</v>
      </c>
      <c r="AQ33" s="304" t="s">
        <v>489</v>
      </c>
      <c r="AR33" s="305" t="s">
        <v>489</v>
      </c>
    </row>
    <row r="34" spans="1:46" ht="27" customHeight="1" x14ac:dyDescent="0.2">
      <c r="A34" s="259"/>
      <c r="AK34" s="1117" t="s">
        <v>505</v>
      </c>
      <c r="AL34" s="1118"/>
      <c r="AM34" s="1118"/>
      <c r="AN34" s="1119"/>
      <c r="AO34" s="303" t="s">
        <v>489</v>
      </c>
      <c r="AP34" s="303" t="s">
        <v>489</v>
      </c>
      <c r="AQ34" s="304">
        <v>5</v>
      </c>
      <c r="AR34" s="305" t="s">
        <v>489</v>
      </c>
    </row>
    <row r="35" spans="1:46" ht="27" customHeight="1" x14ac:dyDescent="0.2">
      <c r="A35" s="259"/>
      <c r="AK35" s="1117" t="s">
        <v>506</v>
      </c>
      <c r="AL35" s="1118"/>
      <c r="AM35" s="1118"/>
      <c r="AN35" s="1119"/>
      <c r="AO35" s="303">
        <v>130311</v>
      </c>
      <c r="AP35" s="303">
        <v>27862</v>
      </c>
      <c r="AQ35" s="304">
        <v>34589</v>
      </c>
      <c r="AR35" s="305">
        <v>-19.399999999999999</v>
      </c>
    </row>
    <row r="36" spans="1:46" ht="27" customHeight="1" x14ac:dyDescent="0.2">
      <c r="A36" s="259"/>
      <c r="AK36" s="1117" t="s">
        <v>507</v>
      </c>
      <c r="AL36" s="1118"/>
      <c r="AM36" s="1118"/>
      <c r="AN36" s="1119"/>
      <c r="AO36" s="303">
        <v>2675</v>
      </c>
      <c r="AP36" s="303">
        <v>572</v>
      </c>
      <c r="AQ36" s="304">
        <v>2508</v>
      </c>
      <c r="AR36" s="305">
        <v>-77.2</v>
      </c>
    </row>
    <row r="37" spans="1:46" ht="13.5" customHeight="1" x14ac:dyDescent="0.2">
      <c r="A37" s="259"/>
      <c r="AK37" s="1117" t="s">
        <v>508</v>
      </c>
      <c r="AL37" s="1118"/>
      <c r="AM37" s="1118"/>
      <c r="AN37" s="1119"/>
      <c r="AO37" s="303">
        <v>7507</v>
      </c>
      <c r="AP37" s="303">
        <v>1605</v>
      </c>
      <c r="AQ37" s="304">
        <v>1525</v>
      </c>
      <c r="AR37" s="305">
        <v>5.2</v>
      </c>
    </row>
    <row r="38" spans="1:46" ht="27" customHeight="1" x14ac:dyDescent="0.2">
      <c r="A38" s="259"/>
      <c r="AK38" s="1120" t="s">
        <v>509</v>
      </c>
      <c r="AL38" s="1121"/>
      <c r="AM38" s="1121"/>
      <c r="AN38" s="1122"/>
      <c r="AO38" s="306" t="s">
        <v>489</v>
      </c>
      <c r="AP38" s="306" t="s">
        <v>489</v>
      </c>
      <c r="AQ38" s="307">
        <v>44</v>
      </c>
      <c r="AR38" s="295" t="s">
        <v>489</v>
      </c>
      <c r="AS38" s="302"/>
    </row>
    <row r="39" spans="1:46" ht="13.2" x14ac:dyDescent="0.2">
      <c r="A39" s="259"/>
      <c r="AK39" s="1120" t="s">
        <v>510</v>
      </c>
      <c r="AL39" s="1121"/>
      <c r="AM39" s="1121"/>
      <c r="AN39" s="1122"/>
      <c r="AO39" s="303">
        <v>-4125</v>
      </c>
      <c r="AP39" s="303">
        <v>-882</v>
      </c>
      <c r="AQ39" s="304">
        <v>-7489</v>
      </c>
      <c r="AR39" s="305">
        <v>-88.2</v>
      </c>
      <c r="AS39" s="302"/>
    </row>
    <row r="40" spans="1:46" ht="27" customHeight="1" x14ac:dyDescent="0.2">
      <c r="A40" s="259"/>
      <c r="AK40" s="1117" t="s">
        <v>511</v>
      </c>
      <c r="AL40" s="1118"/>
      <c r="AM40" s="1118"/>
      <c r="AN40" s="1119"/>
      <c r="AO40" s="303">
        <v>-815763</v>
      </c>
      <c r="AP40" s="303">
        <v>-174420</v>
      </c>
      <c r="AQ40" s="304">
        <v>-138932</v>
      </c>
      <c r="AR40" s="305">
        <v>25.5</v>
      </c>
      <c r="AS40" s="302"/>
    </row>
    <row r="41" spans="1:46" ht="13.2" x14ac:dyDescent="0.2">
      <c r="A41" s="259"/>
      <c r="AK41" s="1123" t="s">
        <v>288</v>
      </c>
      <c r="AL41" s="1124"/>
      <c r="AM41" s="1124"/>
      <c r="AN41" s="1125"/>
      <c r="AO41" s="303">
        <v>304364</v>
      </c>
      <c r="AP41" s="303">
        <v>65077</v>
      </c>
      <c r="AQ41" s="304">
        <v>59636</v>
      </c>
      <c r="AR41" s="305">
        <v>9.1</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512</v>
      </c>
    </row>
    <row r="48" spans="1:46" ht="13.2" x14ac:dyDescent="0.2">
      <c r="A48" s="259"/>
      <c r="AK48" s="313" t="s">
        <v>513</v>
      </c>
      <c r="AL48" s="313"/>
      <c r="AM48" s="313"/>
      <c r="AN48" s="313"/>
      <c r="AO48" s="313"/>
      <c r="AP48" s="313"/>
      <c r="AQ48" s="314"/>
      <c r="AR48" s="313"/>
    </row>
    <row r="49" spans="1:44" ht="13.5" customHeight="1" x14ac:dyDescent="0.2">
      <c r="A49" s="259"/>
      <c r="AK49" s="315"/>
      <c r="AL49" s="316"/>
      <c r="AM49" s="1112" t="s">
        <v>481</v>
      </c>
      <c r="AN49" s="1114" t="s">
        <v>514</v>
      </c>
      <c r="AO49" s="1115"/>
      <c r="AP49" s="1115"/>
      <c r="AQ49" s="1115"/>
      <c r="AR49" s="1116"/>
    </row>
    <row r="50" spans="1:44" ht="13.2" x14ac:dyDescent="0.2">
      <c r="A50" s="259"/>
      <c r="AK50" s="317"/>
      <c r="AL50" s="318"/>
      <c r="AM50" s="1113"/>
      <c r="AN50" s="319" t="s">
        <v>515</v>
      </c>
      <c r="AO50" s="320" t="s">
        <v>516</v>
      </c>
      <c r="AP50" s="321" t="s">
        <v>517</v>
      </c>
      <c r="AQ50" s="322" t="s">
        <v>518</v>
      </c>
      <c r="AR50" s="323" t="s">
        <v>519</v>
      </c>
    </row>
    <row r="51" spans="1:44" ht="13.2" x14ac:dyDescent="0.2">
      <c r="A51" s="259"/>
      <c r="AK51" s="315" t="s">
        <v>520</v>
      </c>
      <c r="AL51" s="316"/>
      <c r="AM51" s="324">
        <v>1382433</v>
      </c>
      <c r="AN51" s="325">
        <v>260247</v>
      </c>
      <c r="AO51" s="326">
        <v>26.2</v>
      </c>
      <c r="AP51" s="327">
        <v>190274</v>
      </c>
      <c r="AQ51" s="328">
        <v>13.6</v>
      </c>
      <c r="AR51" s="329">
        <v>12.6</v>
      </c>
    </row>
    <row r="52" spans="1:44" ht="13.2" x14ac:dyDescent="0.2">
      <c r="A52" s="259"/>
      <c r="AK52" s="330"/>
      <c r="AL52" s="331" t="s">
        <v>521</v>
      </c>
      <c r="AM52" s="332">
        <v>470689</v>
      </c>
      <c r="AN52" s="333">
        <v>88609</v>
      </c>
      <c r="AO52" s="334">
        <v>-18.8</v>
      </c>
      <c r="AP52" s="335">
        <v>88584</v>
      </c>
      <c r="AQ52" s="336">
        <v>7.3</v>
      </c>
      <c r="AR52" s="337">
        <v>-26.1</v>
      </c>
    </row>
    <row r="53" spans="1:44" ht="13.2" x14ac:dyDescent="0.2">
      <c r="A53" s="259"/>
      <c r="AK53" s="315" t="s">
        <v>522</v>
      </c>
      <c r="AL53" s="316"/>
      <c r="AM53" s="324">
        <v>1979967</v>
      </c>
      <c r="AN53" s="325">
        <v>386486</v>
      </c>
      <c r="AO53" s="326">
        <v>48.5</v>
      </c>
      <c r="AP53" s="327">
        <v>301035</v>
      </c>
      <c r="AQ53" s="328">
        <v>58.2</v>
      </c>
      <c r="AR53" s="329">
        <v>-9.6999999999999993</v>
      </c>
    </row>
    <row r="54" spans="1:44" ht="13.2" x14ac:dyDescent="0.2">
      <c r="A54" s="259"/>
      <c r="AK54" s="330"/>
      <c r="AL54" s="331" t="s">
        <v>521</v>
      </c>
      <c r="AM54" s="332">
        <v>644510</v>
      </c>
      <c r="AN54" s="333">
        <v>125807</v>
      </c>
      <c r="AO54" s="334">
        <v>42</v>
      </c>
      <c r="AP54" s="335">
        <v>154376</v>
      </c>
      <c r="AQ54" s="336">
        <v>74.3</v>
      </c>
      <c r="AR54" s="337">
        <v>-32.299999999999997</v>
      </c>
    </row>
    <row r="55" spans="1:44" ht="13.2" x14ac:dyDescent="0.2">
      <c r="A55" s="259"/>
      <c r="AK55" s="315" t="s">
        <v>523</v>
      </c>
      <c r="AL55" s="316"/>
      <c r="AM55" s="324">
        <v>1069946</v>
      </c>
      <c r="AN55" s="325">
        <v>214246</v>
      </c>
      <c r="AO55" s="326">
        <v>-44.6</v>
      </c>
      <c r="AP55" s="327">
        <v>277467</v>
      </c>
      <c r="AQ55" s="328">
        <v>-7.8</v>
      </c>
      <c r="AR55" s="329">
        <v>-36.799999999999997</v>
      </c>
    </row>
    <row r="56" spans="1:44" ht="13.2" x14ac:dyDescent="0.2">
      <c r="A56" s="259"/>
      <c r="AK56" s="330"/>
      <c r="AL56" s="331" t="s">
        <v>521</v>
      </c>
      <c r="AM56" s="332">
        <v>552024</v>
      </c>
      <c r="AN56" s="333">
        <v>110537</v>
      </c>
      <c r="AO56" s="334">
        <v>-12.1</v>
      </c>
      <c r="AP56" s="335">
        <v>128378</v>
      </c>
      <c r="AQ56" s="336">
        <v>-16.8</v>
      </c>
      <c r="AR56" s="337">
        <v>4.7</v>
      </c>
    </row>
    <row r="57" spans="1:44" ht="13.2" x14ac:dyDescent="0.2">
      <c r="A57" s="259"/>
      <c r="AK57" s="315" t="s">
        <v>524</v>
      </c>
      <c r="AL57" s="316"/>
      <c r="AM57" s="324">
        <v>1270453</v>
      </c>
      <c r="AN57" s="325">
        <v>262545</v>
      </c>
      <c r="AO57" s="326">
        <v>22.5</v>
      </c>
      <c r="AP57" s="327">
        <v>282256</v>
      </c>
      <c r="AQ57" s="328">
        <v>1.7</v>
      </c>
      <c r="AR57" s="329">
        <v>20.8</v>
      </c>
    </row>
    <row r="58" spans="1:44" ht="13.2" x14ac:dyDescent="0.2">
      <c r="A58" s="259"/>
      <c r="AK58" s="330"/>
      <c r="AL58" s="331" t="s">
        <v>521</v>
      </c>
      <c r="AM58" s="332">
        <v>638058</v>
      </c>
      <c r="AN58" s="333">
        <v>131857</v>
      </c>
      <c r="AO58" s="334">
        <v>19.3</v>
      </c>
      <c r="AP58" s="335">
        <v>145453</v>
      </c>
      <c r="AQ58" s="336">
        <v>13.3</v>
      </c>
      <c r="AR58" s="337">
        <v>6</v>
      </c>
    </row>
    <row r="59" spans="1:44" ht="13.2" x14ac:dyDescent="0.2">
      <c r="A59" s="259"/>
      <c r="AK59" s="315" t="s">
        <v>525</v>
      </c>
      <c r="AL59" s="316"/>
      <c r="AM59" s="324">
        <v>844879</v>
      </c>
      <c r="AN59" s="325">
        <v>180645</v>
      </c>
      <c r="AO59" s="326">
        <v>-31.2</v>
      </c>
      <c r="AP59" s="327">
        <v>295341</v>
      </c>
      <c r="AQ59" s="328">
        <v>4.5999999999999996</v>
      </c>
      <c r="AR59" s="329">
        <v>-35.799999999999997</v>
      </c>
    </row>
    <row r="60" spans="1:44" ht="13.2" x14ac:dyDescent="0.2">
      <c r="A60" s="259"/>
      <c r="AK60" s="330"/>
      <c r="AL60" s="331" t="s">
        <v>521</v>
      </c>
      <c r="AM60" s="332">
        <v>534788</v>
      </c>
      <c r="AN60" s="333">
        <v>114344</v>
      </c>
      <c r="AO60" s="334">
        <v>-13.3</v>
      </c>
      <c r="AP60" s="335">
        <v>137402</v>
      </c>
      <c r="AQ60" s="336">
        <v>-5.5</v>
      </c>
      <c r="AR60" s="337">
        <v>-7.8</v>
      </c>
    </row>
    <row r="61" spans="1:44" ht="13.2" x14ac:dyDescent="0.2">
      <c r="A61" s="259"/>
      <c r="AK61" s="315" t="s">
        <v>526</v>
      </c>
      <c r="AL61" s="338"/>
      <c r="AM61" s="324">
        <v>1309536</v>
      </c>
      <c r="AN61" s="325">
        <v>260834</v>
      </c>
      <c r="AO61" s="326">
        <v>4.3</v>
      </c>
      <c r="AP61" s="327">
        <v>269275</v>
      </c>
      <c r="AQ61" s="339">
        <v>14.1</v>
      </c>
      <c r="AR61" s="329">
        <v>-9.8000000000000007</v>
      </c>
    </row>
    <row r="62" spans="1:44" ht="13.2" x14ac:dyDescent="0.2">
      <c r="A62" s="259"/>
      <c r="AK62" s="330"/>
      <c r="AL62" s="331" t="s">
        <v>521</v>
      </c>
      <c r="AM62" s="332">
        <v>568014</v>
      </c>
      <c r="AN62" s="333">
        <v>114231</v>
      </c>
      <c r="AO62" s="334">
        <v>3.4</v>
      </c>
      <c r="AP62" s="335">
        <v>130839</v>
      </c>
      <c r="AQ62" s="336">
        <v>14.5</v>
      </c>
      <c r="AR62" s="337">
        <v>-11.1</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QmZHNmFgCbe9NNEp22fBskHrqJ6ZWvqzvxAjlvVM04ZeJGn2f38xQ+BZft7kVsKBQvewInp8M1Wok2wg56czNQ==" saltValue="ClaHPCcmgkisnEsKjdlj8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478</v>
      </c>
    </row>
    <row r="121" spans="125:125" ht="13.5" hidden="1" customHeight="1" x14ac:dyDescent="0.2">
      <c r="DU121" s="253"/>
    </row>
  </sheetData>
  <sheetProtection algorithmName="SHA-512" hashValue="KNi9rJxyh1XVZaYISlNLs6gqpR4KeG3xUYEuDSXvtFqImREC1EUkjBILbui3n3Tru6YHGjUPlzBKagMohDkbrw==" saltValue="ppfavn9QZQoVQcxLrw8LD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478</v>
      </c>
    </row>
  </sheetData>
  <sheetProtection algorithmName="SHA-512" hashValue="cJg9L6n2NoXnILFcfMGFw1Agu7ZHFn/NG48G3CebqGqrpXJJLn8DZWkHxW2/u/ToO2sT12Tc8sg9hr77PxCcwQ==" saltValue="y2TspSKa2zuVZ798+vDu7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2">
      <c r="B47" s="10"/>
      <c r="C47" s="1126" t="s">
        <v>3</v>
      </c>
      <c r="D47" s="1126"/>
      <c r="E47" s="1127"/>
      <c r="F47" s="11">
        <v>65.36</v>
      </c>
      <c r="G47" s="12">
        <v>62.96</v>
      </c>
      <c r="H47" s="12">
        <v>60.4</v>
      </c>
      <c r="I47" s="12">
        <v>57.15</v>
      </c>
      <c r="J47" s="13">
        <v>61.19</v>
      </c>
    </row>
    <row r="48" spans="2:10" ht="57.75" customHeight="1" x14ac:dyDescent="0.2">
      <c r="B48" s="14"/>
      <c r="C48" s="1128" t="s">
        <v>4</v>
      </c>
      <c r="D48" s="1128"/>
      <c r="E48" s="1129"/>
      <c r="F48" s="15">
        <v>3.32</v>
      </c>
      <c r="G48" s="16">
        <v>3.3</v>
      </c>
      <c r="H48" s="16">
        <v>4.9400000000000004</v>
      </c>
      <c r="I48" s="16">
        <v>1.62</v>
      </c>
      <c r="J48" s="17">
        <v>8.85</v>
      </c>
    </row>
    <row r="49" spans="2:10" ht="57.75" customHeight="1" thickBot="1" x14ac:dyDescent="0.25">
      <c r="B49" s="18"/>
      <c r="C49" s="1130" t="s">
        <v>5</v>
      </c>
      <c r="D49" s="1130"/>
      <c r="E49" s="1131"/>
      <c r="F49" s="19">
        <v>0.09</v>
      </c>
      <c r="G49" s="20">
        <v>0.11</v>
      </c>
      <c r="H49" s="20">
        <v>1.79</v>
      </c>
      <c r="I49" s="20" t="s">
        <v>533</v>
      </c>
      <c r="J49" s="21">
        <v>11.28</v>
      </c>
    </row>
    <row r="50" spans="2:10" ht="13.2" x14ac:dyDescent="0.2"/>
  </sheetData>
  <sheetProtection algorithmName="SHA-512" hashValue="DIZwu16sx4YWGEbGBdUEnlgKF6R7nmI830ATEudc5oV1aVY8DU/60zz27LoS7N10t2i/D/oycWxklQYZv4ckXw==" saltValue="Y4YIs6NRvMgIE2TVksuG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36" t="s">
        <v>534</v>
      </c>
      <c r="D34" s="1136"/>
      <c r="E34" s="1137"/>
      <c r="F34" s="32">
        <v>3.31</v>
      </c>
      <c r="G34" s="33">
        <v>3.29</v>
      </c>
      <c r="H34" s="33">
        <v>4.9400000000000004</v>
      </c>
      <c r="I34" s="33">
        <v>1.62</v>
      </c>
      <c r="J34" s="34">
        <v>8.85</v>
      </c>
      <c r="K34" s="22"/>
      <c r="L34" s="22"/>
      <c r="M34" s="22"/>
      <c r="N34" s="22"/>
      <c r="O34" s="22"/>
      <c r="P34" s="22"/>
    </row>
    <row r="35" spans="1:16" ht="39" customHeight="1" x14ac:dyDescent="0.2">
      <c r="A35" s="22"/>
      <c r="B35" s="35"/>
      <c r="C35" s="1132" t="s">
        <v>535</v>
      </c>
      <c r="D35" s="1132"/>
      <c r="E35" s="1133"/>
      <c r="F35" s="36">
        <v>9.83</v>
      </c>
      <c r="G35" s="37">
        <v>8.1199999999999992</v>
      </c>
      <c r="H35" s="37">
        <v>9.0500000000000007</v>
      </c>
      <c r="I35" s="37">
        <v>8.41</v>
      </c>
      <c r="J35" s="38">
        <v>8.43</v>
      </c>
      <c r="K35" s="22"/>
      <c r="L35" s="22"/>
      <c r="M35" s="22"/>
      <c r="N35" s="22"/>
      <c r="O35" s="22"/>
      <c r="P35" s="22"/>
    </row>
    <row r="36" spans="1:16" ht="39" customHeight="1" x14ac:dyDescent="0.2">
      <c r="A36" s="22"/>
      <c r="B36" s="35"/>
      <c r="C36" s="1132" t="s">
        <v>536</v>
      </c>
      <c r="D36" s="1132"/>
      <c r="E36" s="1133"/>
      <c r="F36" s="36">
        <v>0.06</v>
      </c>
      <c r="G36" s="37">
        <v>0.1</v>
      </c>
      <c r="H36" s="37">
        <v>0.08</v>
      </c>
      <c r="I36" s="37">
        <v>2.96</v>
      </c>
      <c r="J36" s="38">
        <v>3.54</v>
      </c>
      <c r="K36" s="22"/>
      <c r="L36" s="22"/>
      <c r="M36" s="22"/>
      <c r="N36" s="22"/>
      <c r="O36" s="22"/>
      <c r="P36" s="22"/>
    </row>
    <row r="37" spans="1:16" ht="39" customHeight="1" x14ac:dyDescent="0.2">
      <c r="A37" s="22"/>
      <c r="B37" s="35"/>
      <c r="C37" s="1132" t="s">
        <v>537</v>
      </c>
      <c r="D37" s="1132"/>
      <c r="E37" s="1133"/>
      <c r="F37" s="36">
        <v>0.93</v>
      </c>
      <c r="G37" s="37">
        <v>1.18</v>
      </c>
      <c r="H37" s="37">
        <v>1.25</v>
      </c>
      <c r="I37" s="37">
        <v>1.74</v>
      </c>
      <c r="J37" s="38">
        <v>2.13</v>
      </c>
      <c r="K37" s="22"/>
      <c r="L37" s="22"/>
      <c r="M37" s="22"/>
      <c r="N37" s="22"/>
      <c r="O37" s="22"/>
      <c r="P37" s="22"/>
    </row>
    <row r="38" spans="1:16" ht="39" customHeight="1" x14ac:dyDescent="0.2">
      <c r="A38" s="22"/>
      <c r="B38" s="35"/>
      <c r="C38" s="1132" t="s">
        <v>538</v>
      </c>
      <c r="D38" s="1132"/>
      <c r="E38" s="1133"/>
      <c r="F38" s="36">
        <v>0.05</v>
      </c>
      <c r="G38" s="37">
        <v>0.24</v>
      </c>
      <c r="H38" s="37">
        <v>0.17</v>
      </c>
      <c r="I38" s="37">
        <v>0.21</v>
      </c>
      <c r="J38" s="38">
        <v>1.98</v>
      </c>
      <c r="K38" s="22"/>
      <c r="L38" s="22"/>
      <c r="M38" s="22"/>
      <c r="N38" s="22"/>
      <c r="O38" s="22"/>
      <c r="P38" s="22"/>
    </row>
    <row r="39" spans="1:16" ht="39" customHeight="1" x14ac:dyDescent="0.2">
      <c r="A39" s="22"/>
      <c r="B39" s="35"/>
      <c r="C39" s="1132" t="s">
        <v>539</v>
      </c>
      <c r="D39" s="1132"/>
      <c r="E39" s="1133"/>
      <c r="F39" s="36">
        <v>0.11</v>
      </c>
      <c r="G39" s="37">
        <v>0.42</v>
      </c>
      <c r="H39" s="37">
        <v>0.51</v>
      </c>
      <c r="I39" s="37">
        <v>0.67</v>
      </c>
      <c r="J39" s="38">
        <v>1.22</v>
      </c>
      <c r="K39" s="22"/>
      <c r="L39" s="22"/>
      <c r="M39" s="22"/>
      <c r="N39" s="22"/>
      <c r="O39" s="22"/>
      <c r="P39" s="22"/>
    </row>
    <row r="40" spans="1:16" ht="39" customHeight="1" x14ac:dyDescent="0.2">
      <c r="A40" s="22"/>
      <c r="B40" s="35"/>
      <c r="C40" s="1132" t="s">
        <v>540</v>
      </c>
      <c r="D40" s="1132"/>
      <c r="E40" s="1133"/>
      <c r="F40" s="36">
        <v>0.24</v>
      </c>
      <c r="G40" s="37">
        <v>0.38</v>
      </c>
      <c r="H40" s="37">
        <v>0.4</v>
      </c>
      <c r="I40" s="37">
        <v>0.17</v>
      </c>
      <c r="J40" s="38">
        <v>0.13</v>
      </c>
      <c r="K40" s="22"/>
      <c r="L40" s="22"/>
      <c r="M40" s="22"/>
      <c r="N40" s="22"/>
      <c r="O40" s="22"/>
      <c r="P40" s="22"/>
    </row>
    <row r="41" spans="1:16" ht="39" customHeight="1" x14ac:dyDescent="0.2">
      <c r="A41" s="22"/>
      <c r="B41" s="35"/>
      <c r="C41" s="1132" t="s">
        <v>541</v>
      </c>
      <c r="D41" s="1132"/>
      <c r="E41" s="1133"/>
      <c r="F41" s="36">
        <v>0.04</v>
      </c>
      <c r="G41" s="37">
        <v>0.16</v>
      </c>
      <c r="H41" s="37">
        <v>0.06</v>
      </c>
      <c r="I41" s="37">
        <v>0.06</v>
      </c>
      <c r="J41" s="38">
        <v>0.02</v>
      </c>
      <c r="K41" s="22"/>
      <c r="L41" s="22"/>
      <c r="M41" s="22"/>
      <c r="N41" s="22"/>
      <c r="O41" s="22"/>
      <c r="P41" s="22"/>
    </row>
    <row r="42" spans="1:16" ht="39" customHeight="1" x14ac:dyDescent="0.2">
      <c r="A42" s="22"/>
      <c r="B42" s="39"/>
      <c r="C42" s="1132" t="s">
        <v>542</v>
      </c>
      <c r="D42" s="1132"/>
      <c r="E42" s="1133"/>
      <c r="F42" s="36" t="s">
        <v>489</v>
      </c>
      <c r="G42" s="37" t="s">
        <v>489</v>
      </c>
      <c r="H42" s="37" t="s">
        <v>489</v>
      </c>
      <c r="I42" s="37" t="s">
        <v>489</v>
      </c>
      <c r="J42" s="38" t="s">
        <v>489</v>
      </c>
      <c r="K42" s="22"/>
      <c r="L42" s="22"/>
      <c r="M42" s="22"/>
      <c r="N42" s="22"/>
      <c r="O42" s="22"/>
      <c r="P42" s="22"/>
    </row>
    <row r="43" spans="1:16" ht="39" customHeight="1" thickBot="1" x14ac:dyDescent="0.25">
      <c r="A43" s="22"/>
      <c r="B43" s="40"/>
      <c r="C43" s="1134" t="s">
        <v>543</v>
      </c>
      <c r="D43" s="1134"/>
      <c r="E43" s="1135"/>
      <c r="F43" s="41" t="s">
        <v>489</v>
      </c>
      <c r="G43" s="42" t="s">
        <v>489</v>
      </c>
      <c r="H43" s="42" t="s">
        <v>489</v>
      </c>
      <c r="I43" s="42" t="s">
        <v>489</v>
      </c>
      <c r="J43" s="43" t="s">
        <v>489</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cVWsRbEo6B90X6XndKC1zzgwgZDLFweZ5oKyIgOctHy6RlBMu2Atcl175cbqKx2AI6GtUvmWDaM0ykmDVAAj4g==" saltValue="JVI8PzrX5Y4rylUTe6wn9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528</v>
      </c>
      <c r="L44" s="54" t="s">
        <v>529</v>
      </c>
      <c r="M44" s="54" t="s">
        <v>530</v>
      </c>
      <c r="N44" s="54" t="s">
        <v>531</v>
      </c>
      <c r="O44" s="55" t="s">
        <v>532</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1099</v>
      </c>
      <c r="L45" s="58">
        <v>1077</v>
      </c>
      <c r="M45" s="58">
        <v>1068</v>
      </c>
      <c r="N45" s="58">
        <v>1078</v>
      </c>
      <c r="O45" s="59">
        <v>984</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489</v>
      </c>
      <c r="L46" s="62" t="s">
        <v>489</v>
      </c>
      <c r="M46" s="62" t="s">
        <v>489</v>
      </c>
      <c r="N46" s="62" t="s">
        <v>489</v>
      </c>
      <c r="O46" s="63" t="s">
        <v>489</v>
      </c>
      <c r="P46" s="46"/>
      <c r="Q46" s="46"/>
      <c r="R46" s="46"/>
      <c r="S46" s="46"/>
      <c r="T46" s="46"/>
      <c r="U46" s="46"/>
    </row>
    <row r="47" spans="1:21" ht="30.75" customHeight="1" x14ac:dyDescent="0.2">
      <c r="A47" s="46"/>
      <c r="B47" s="1140"/>
      <c r="C47" s="1141"/>
      <c r="D47" s="60"/>
      <c r="E47" s="1146" t="s">
        <v>12</v>
      </c>
      <c r="F47" s="1146"/>
      <c r="G47" s="1146"/>
      <c r="H47" s="1146"/>
      <c r="I47" s="1146"/>
      <c r="J47" s="1147"/>
      <c r="K47" s="61" t="s">
        <v>489</v>
      </c>
      <c r="L47" s="62" t="s">
        <v>489</v>
      </c>
      <c r="M47" s="62" t="s">
        <v>489</v>
      </c>
      <c r="N47" s="62" t="s">
        <v>489</v>
      </c>
      <c r="O47" s="63" t="s">
        <v>489</v>
      </c>
      <c r="P47" s="46"/>
      <c r="Q47" s="46"/>
      <c r="R47" s="46"/>
      <c r="S47" s="46"/>
      <c r="T47" s="46"/>
      <c r="U47" s="46"/>
    </row>
    <row r="48" spans="1:21" ht="30.75" customHeight="1" x14ac:dyDescent="0.2">
      <c r="A48" s="46"/>
      <c r="B48" s="1140"/>
      <c r="C48" s="1141"/>
      <c r="D48" s="60"/>
      <c r="E48" s="1146" t="s">
        <v>13</v>
      </c>
      <c r="F48" s="1146"/>
      <c r="G48" s="1146"/>
      <c r="H48" s="1146"/>
      <c r="I48" s="1146"/>
      <c r="J48" s="1147"/>
      <c r="K48" s="61">
        <v>104</v>
      </c>
      <c r="L48" s="62">
        <v>125</v>
      </c>
      <c r="M48" s="62">
        <v>133</v>
      </c>
      <c r="N48" s="62">
        <v>135</v>
      </c>
      <c r="O48" s="63">
        <v>130</v>
      </c>
      <c r="P48" s="46"/>
      <c r="Q48" s="46"/>
      <c r="R48" s="46"/>
      <c r="S48" s="46"/>
      <c r="T48" s="46"/>
      <c r="U48" s="46"/>
    </row>
    <row r="49" spans="1:21" ht="30.75" customHeight="1" x14ac:dyDescent="0.2">
      <c r="A49" s="46"/>
      <c r="B49" s="1140"/>
      <c r="C49" s="1141"/>
      <c r="D49" s="60"/>
      <c r="E49" s="1146" t="s">
        <v>14</v>
      </c>
      <c r="F49" s="1146"/>
      <c r="G49" s="1146"/>
      <c r="H49" s="1146"/>
      <c r="I49" s="1146"/>
      <c r="J49" s="1147"/>
      <c r="K49" s="61">
        <v>9</v>
      </c>
      <c r="L49" s="62">
        <v>6</v>
      </c>
      <c r="M49" s="62">
        <v>5</v>
      </c>
      <c r="N49" s="62">
        <v>5</v>
      </c>
      <c r="O49" s="63">
        <v>3</v>
      </c>
      <c r="P49" s="46"/>
      <c r="Q49" s="46"/>
      <c r="R49" s="46"/>
      <c r="S49" s="46"/>
      <c r="T49" s="46"/>
      <c r="U49" s="46"/>
    </row>
    <row r="50" spans="1:21" ht="30.75" customHeight="1" x14ac:dyDescent="0.2">
      <c r="A50" s="46"/>
      <c r="B50" s="1140"/>
      <c r="C50" s="1141"/>
      <c r="D50" s="60"/>
      <c r="E50" s="1146" t="s">
        <v>15</v>
      </c>
      <c r="F50" s="1146"/>
      <c r="G50" s="1146"/>
      <c r="H50" s="1146"/>
      <c r="I50" s="1146"/>
      <c r="J50" s="1147"/>
      <c r="K50" s="61">
        <v>15</v>
      </c>
      <c r="L50" s="62">
        <v>13</v>
      </c>
      <c r="M50" s="62">
        <v>12</v>
      </c>
      <c r="N50" s="62">
        <v>10</v>
      </c>
      <c r="O50" s="63">
        <v>8</v>
      </c>
      <c r="P50" s="46"/>
      <c r="Q50" s="46"/>
      <c r="R50" s="46"/>
      <c r="S50" s="46"/>
      <c r="T50" s="46"/>
      <c r="U50" s="46"/>
    </row>
    <row r="51" spans="1:21" ht="30.75" customHeight="1" x14ac:dyDescent="0.2">
      <c r="A51" s="46"/>
      <c r="B51" s="1142"/>
      <c r="C51" s="1143"/>
      <c r="D51" s="64"/>
      <c r="E51" s="1146" t="s">
        <v>16</v>
      </c>
      <c r="F51" s="1146"/>
      <c r="G51" s="1146"/>
      <c r="H51" s="1146"/>
      <c r="I51" s="1146"/>
      <c r="J51" s="1147"/>
      <c r="K51" s="61" t="s">
        <v>489</v>
      </c>
      <c r="L51" s="62" t="s">
        <v>489</v>
      </c>
      <c r="M51" s="62" t="s">
        <v>489</v>
      </c>
      <c r="N51" s="62" t="s">
        <v>489</v>
      </c>
      <c r="O51" s="63" t="s">
        <v>489</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977</v>
      </c>
      <c r="L52" s="62">
        <v>950</v>
      </c>
      <c r="M52" s="62">
        <v>919</v>
      </c>
      <c r="N52" s="62">
        <v>904</v>
      </c>
      <c r="O52" s="63">
        <v>820</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250</v>
      </c>
      <c r="L53" s="67">
        <v>271</v>
      </c>
      <c r="M53" s="67">
        <v>299</v>
      </c>
      <c r="N53" s="67">
        <v>324</v>
      </c>
      <c r="O53" s="68">
        <v>305</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544</v>
      </c>
      <c r="L57" s="79" t="s">
        <v>545</v>
      </c>
      <c r="M57" s="79" t="s">
        <v>546</v>
      </c>
      <c r="N57" s="79" t="s">
        <v>547</v>
      </c>
      <c r="O57" s="80" t="s">
        <v>548</v>
      </c>
      <c r="P57" s="46"/>
      <c r="Q57" s="46"/>
      <c r="R57" s="46"/>
      <c r="S57" s="46"/>
      <c r="T57" s="46"/>
      <c r="U57" s="46"/>
    </row>
    <row r="58" spans="1:21" ht="31.5" customHeight="1" x14ac:dyDescent="0.2">
      <c r="B58" s="1154" t="s">
        <v>24</v>
      </c>
      <c r="C58" s="1155"/>
      <c r="D58" s="1160" t="s">
        <v>25</v>
      </c>
      <c r="E58" s="1161"/>
      <c r="F58" s="1161"/>
      <c r="G58" s="1161"/>
      <c r="H58" s="1161"/>
      <c r="I58" s="1161"/>
      <c r="J58" s="1162"/>
      <c r="K58" s="81" t="s">
        <v>563</v>
      </c>
      <c r="L58" s="82" t="s">
        <v>489</v>
      </c>
      <c r="M58" s="82" t="s">
        <v>489</v>
      </c>
      <c r="N58" s="82" t="s">
        <v>489</v>
      </c>
      <c r="O58" s="83" t="s">
        <v>489</v>
      </c>
    </row>
    <row r="59" spans="1:21" ht="31.5" customHeight="1" x14ac:dyDescent="0.2">
      <c r="B59" s="1156"/>
      <c r="C59" s="1157"/>
      <c r="D59" s="1163" t="s">
        <v>26</v>
      </c>
      <c r="E59" s="1164"/>
      <c r="F59" s="1164"/>
      <c r="G59" s="1164"/>
      <c r="H59" s="1164"/>
      <c r="I59" s="1164"/>
      <c r="J59" s="1165"/>
      <c r="K59" s="84" t="s">
        <v>489</v>
      </c>
      <c r="L59" s="85" t="s">
        <v>489</v>
      </c>
      <c r="M59" s="85" t="s">
        <v>489</v>
      </c>
      <c r="N59" s="85" t="s">
        <v>489</v>
      </c>
      <c r="O59" s="86" t="s">
        <v>489</v>
      </c>
    </row>
    <row r="60" spans="1:21" ht="31.5" customHeight="1" thickBot="1" x14ac:dyDescent="0.25">
      <c r="B60" s="1158"/>
      <c r="C60" s="1159"/>
      <c r="D60" s="1166" t="s">
        <v>27</v>
      </c>
      <c r="E60" s="1167"/>
      <c r="F60" s="1167"/>
      <c r="G60" s="1167"/>
      <c r="H60" s="1167"/>
      <c r="I60" s="1167"/>
      <c r="J60" s="1168"/>
      <c r="K60" s="87" t="s">
        <v>489</v>
      </c>
      <c r="L60" s="88" t="s">
        <v>489</v>
      </c>
      <c r="M60" s="88" t="s">
        <v>489</v>
      </c>
      <c r="N60" s="88" t="s">
        <v>489</v>
      </c>
      <c r="O60" s="89" t="s">
        <v>489</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mwp0DtmdqjOJZShBe5yz0YicPned1g2RApqdNWY4CFr0AGzYJ8oF5sSLWrIlaAHrhQf1FniU7ON5TLX2JiKAlA==" saltValue="rcYxbqMK4hnKQ9iBwXUMw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528</v>
      </c>
      <c r="J40" s="101" t="s">
        <v>529</v>
      </c>
      <c r="K40" s="101" t="s">
        <v>530</v>
      </c>
      <c r="L40" s="101" t="s">
        <v>531</v>
      </c>
      <c r="M40" s="102" t="s">
        <v>532</v>
      </c>
    </row>
    <row r="41" spans="2:13" ht="27.75" customHeight="1" x14ac:dyDescent="0.2">
      <c r="B41" s="1169" t="s">
        <v>30</v>
      </c>
      <c r="C41" s="1170"/>
      <c r="D41" s="103"/>
      <c r="E41" s="1175" t="s">
        <v>31</v>
      </c>
      <c r="F41" s="1175"/>
      <c r="G41" s="1175"/>
      <c r="H41" s="1176"/>
      <c r="I41" s="342">
        <v>8341</v>
      </c>
      <c r="J41" s="343">
        <v>8006</v>
      </c>
      <c r="K41" s="343">
        <v>7500</v>
      </c>
      <c r="L41" s="343">
        <v>6890</v>
      </c>
      <c r="M41" s="344">
        <v>6381</v>
      </c>
    </row>
    <row r="42" spans="2:13" ht="27.75" customHeight="1" x14ac:dyDescent="0.2">
      <c r="B42" s="1171"/>
      <c r="C42" s="1172"/>
      <c r="D42" s="104"/>
      <c r="E42" s="1177" t="s">
        <v>32</v>
      </c>
      <c r="F42" s="1177"/>
      <c r="G42" s="1177"/>
      <c r="H42" s="1178"/>
      <c r="I42" s="345">
        <v>47</v>
      </c>
      <c r="J42" s="346">
        <v>35</v>
      </c>
      <c r="K42" s="346">
        <v>25</v>
      </c>
      <c r="L42" s="346">
        <v>17</v>
      </c>
      <c r="M42" s="347">
        <v>11</v>
      </c>
    </row>
    <row r="43" spans="2:13" ht="27.75" customHeight="1" x14ac:dyDescent="0.2">
      <c r="B43" s="1171"/>
      <c r="C43" s="1172"/>
      <c r="D43" s="104"/>
      <c r="E43" s="1177" t="s">
        <v>33</v>
      </c>
      <c r="F43" s="1177"/>
      <c r="G43" s="1177"/>
      <c r="H43" s="1178"/>
      <c r="I43" s="345">
        <v>1039</v>
      </c>
      <c r="J43" s="346">
        <v>926</v>
      </c>
      <c r="K43" s="346">
        <v>865</v>
      </c>
      <c r="L43" s="346">
        <v>871</v>
      </c>
      <c r="M43" s="347">
        <v>805</v>
      </c>
    </row>
    <row r="44" spans="2:13" ht="27.75" customHeight="1" x14ac:dyDescent="0.2">
      <c r="B44" s="1171"/>
      <c r="C44" s="1172"/>
      <c r="D44" s="104"/>
      <c r="E44" s="1177" t="s">
        <v>34</v>
      </c>
      <c r="F44" s="1177"/>
      <c r="G44" s="1177"/>
      <c r="H44" s="1178"/>
      <c r="I44" s="345">
        <v>19</v>
      </c>
      <c r="J44" s="346">
        <v>13</v>
      </c>
      <c r="K44" s="346">
        <v>8</v>
      </c>
      <c r="L44" s="346">
        <v>3</v>
      </c>
      <c r="M44" s="347">
        <v>1</v>
      </c>
    </row>
    <row r="45" spans="2:13" ht="27.75" customHeight="1" x14ac:dyDescent="0.2">
      <c r="B45" s="1171"/>
      <c r="C45" s="1172"/>
      <c r="D45" s="104"/>
      <c r="E45" s="1177" t="s">
        <v>35</v>
      </c>
      <c r="F45" s="1177"/>
      <c r="G45" s="1177"/>
      <c r="H45" s="1178"/>
      <c r="I45" s="345">
        <v>1008</v>
      </c>
      <c r="J45" s="346">
        <v>1016</v>
      </c>
      <c r="K45" s="346">
        <v>826</v>
      </c>
      <c r="L45" s="346">
        <v>732</v>
      </c>
      <c r="M45" s="347">
        <v>657</v>
      </c>
    </row>
    <row r="46" spans="2:13" ht="27.75" customHeight="1" x14ac:dyDescent="0.2">
      <c r="B46" s="1171"/>
      <c r="C46" s="1172"/>
      <c r="D46" s="105"/>
      <c r="E46" s="1177" t="s">
        <v>36</v>
      </c>
      <c r="F46" s="1177"/>
      <c r="G46" s="1177"/>
      <c r="H46" s="1178"/>
      <c r="I46" s="345">
        <v>8</v>
      </c>
      <c r="J46" s="346" t="s">
        <v>489</v>
      </c>
      <c r="K46" s="346" t="s">
        <v>489</v>
      </c>
      <c r="L46" s="346" t="s">
        <v>489</v>
      </c>
      <c r="M46" s="347" t="s">
        <v>489</v>
      </c>
    </row>
    <row r="47" spans="2:13" ht="27.75" customHeight="1" x14ac:dyDescent="0.2">
      <c r="B47" s="1171"/>
      <c r="C47" s="1172"/>
      <c r="D47" s="106"/>
      <c r="E47" s="1179" t="s">
        <v>37</v>
      </c>
      <c r="F47" s="1180"/>
      <c r="G47" s="1180"/>
      <c r="H47" s="1181"/>
      <c r="I47" s="345" t="s">
        <v>489</v>
      </c>
      <c r="J47" s="346" t="s">
        <v>489</v>
      </c>
      <c r="K47" s="346" t="s">
        <v>489</v>
      </c>
      <c r="L47" s="346" t="s">
        <v>489</v>
      </c>
      <c r="M47" s="347" t="s">
        <v>489</v>
      </c>
    </row>
    <row r="48" spans="2:13" ht="27.75" customHeight="1" x14ac:dyDescent="0.2">
      <c r="B48" s="1171"/>
      <c r="C48" s="1172"/>
      <c r="D48" s="104"/>
      <c r="E48" s="1177" t="s">
        <v>38</v>
      </c>
      <c r="F48" s="1177"/>
      <c r="G48" s="1177"/>
      <c r="H48" s="1178"/>
      <c r="I48" s="345" t="s">
        <v>489</v>
      </c>
      <c r="J48" s="346" t="s">
        <v>489</v>
      </c>
      <c r="K48" s="346" t="s">
        <v>489</v>
      </c>
      <c r="L48" s="346" t="s">
        <v>489</v>
      </c>
      <c r="M48" s="347" t="s">
        <v>489</v>
      </c>
    </row>
    <row r="49" spans="2:13" ht="27.75" customHeight="1" x14ac:dyDescent="0.2">
      <c r="B49" s="1173"/>
      <c r="C49" s="1174"/>
      <c r="D49" s="104"/>
      <c r="E49" s="1177" t="s">
        <v>39</v>
      </c>
      <c r="F49" s="1177"/>
      <c r="G49" s="1177"/>
      <c r="H49" s="1178"/>
      <c r="I49" s="345" t="s">
        <v>489</v>
      </c>
      <c r="J49" s="346" t="s">
        <v>489</v>
      </c>
      <c r="K49" s="346" t="s">
        <v>489</v>
      </c>
      <c r="L49" s="346" t="s">
        <v>489</v>
      </c>
      <c r="M49" s="347" t="s">
        <v>489</v>
      </c>
    </row>
    <row r="50" spans="2:13" ht="27.75" customHeight="1" x14ac:dyDescent="0.2">
      <c r="B50" s="1182" t="s">
        <v>40</v>
      </c>
      <c r="C50" s="1183"/>
      <c r="D50" s="107"/>
      <c r="E50" s="1177" t="s">
        <v>41</v>
      </c>
      <c r="F50" s="1177"/>
      <c r="G50" s="1177"/>
      <c r="H50" s="1178"/>
      <c r="I50" s="345">
        <v>5727</v>
      </c>
      <c r="J50" s="346">
        <v>5754</v>
      </c>
      <c r="K50" s="346">
        <v>6315</v>
      </c>
      <c r="L50" s="346">
        <v>6209</v>
      </c>
      <c r="M50" s="347">
        <v>6591</v>
      </c>
    </row>
    <row r="51" spans="2:13" ht="27.75" customHeight="1" x14ac:dyDescent="0.2">
      <c r="B51" s="1171"/>
      <c r="C51" s="1172"/>
      <c r="D51" s="104"/>
      <c r="E51" s="1177" t="s">
        <v>42</v>
      </c>
      <c r="F51" s="1177"/>
      <c r="G51" s="1177"/>
      <c r="H51" s="1178"/>
      <c r="I51" s="345">
        <v>20</v>
      </c>
      <c r="J51" s="346">
        <v>12</v>
      </c>
      <c r="K51" s="346">
        <v>9</v>
      </c>
      <c r="L51" s="346">
        <v>5</v>
      </c>
      <c r="M51" s="347">
        <v>1</v>
      </c>
    </row>
    <row r="52" spans="2:13" ht="27.75" customHeight="1" x14ac:dyDescent="0.2">
      <c r="B52" s="1173"/>
      <c r="C52" s="1174"/>
      <c r="D52" s="104"/>
      <c r="E52" s="1177" t="s">
        <v>43</v>
      </c>
      <c r="F52" s="1177"/>
      <c r="G52" s="1177"/>
      <c r="H52" s="1178"/>
      <c r="I52" s="345">
        <v>7167</v>
      </c>
      <c r="J52" s="346">
        <v>6812</v>
      </c>
      <c r="K52" s="346">
        <v>6328</v>
      </c>
      <c r="L52" s="346">
        <v>5806</v>
      </c>
      <c r="M52" s="347">
        <v>5394</v>
      </c>
    </row>
    <row r="53" spans="2:13" ht="27.75" customHeight="1" thickBot="1" x14ac:dyDescent="0.25">
      <c r="B53" s="1184" t="s">
        <v>19</v>
      </c>
      <c r="C53" s="1185"/>
      <c r="D53" s="108"/>
      <c r="E53" s="1186" t="s">
        <v>44</v>
      </c>
      <c r="F53" s="1186"/>
      <c r="G53" s="1186"/>
      <c r="H53" s="1187"/>
      <c r="I53" s="348">
        <v>-2451</v>
      </c>
      <c r="J53" s="349">
        <v>-2582</v>
      </c>
      <c r="K53" s="349">
        <v>-3427</v>
      </c>
      <c r="L53" s="349">
        <v>-3507</v>
      </c>
      <c r="M53" s="350">
        <v>-4131</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gmYD4f6UZSO8HNi6ovr4cweuXoyTFKVoXnXiXyVXMwHXbEy9ENtDDz/Lkc4u2nOhLU8MfzzmH+f/miQ/wfPc6w==" saltValue="2WoSt8WZxz7gdyyyA5DwN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530</v>
      </c>
      <c r="G54" s="117" t="s">
        <v>531</v>
      </c>
      <c r="H54" s="118" t="s">
        <v>532</v>
      </c>
    </row>
    <row r="55" spans="2:8" ht="52.5" customHeight="1" x14ac:dyDescent="0.2">
      <c r="B55" s="119"/>
      <c r="C55" s="1196" t="s">
        <v>46</v>
      </c>
      <c r="D55" s="1196"/>
      <c r="E55" s="1197"/>
      <c r="F55" s="120">
        <v>3022</v>
      </c>
      <c r="G55" s="120">
        <v>2822</v>
      </c>
      <c r="H55" s="121">
        <v>3022</v>
      </c>
    </row>
    <row r="56" spans="2:8" ht="52.5" customHeight="1" x14ac:dyDescent="0.2">
      <c r="B56" s="122"/>
      <c r="C56" s="1198" t="s">
        <v>47</v>
      </c>
      <c r="D56" s="1198"/>
      <c r="E56" s="1199"/>
      <c r="F56" s="123">
        <v>362</v>
      </c>
      <c r="G56" s="123">
        <v>362</v>
      </c>
      <c r="H56" s="124">
        <v>381</v>
      </c>
    </row>
    <row r="57" spans="2:8" ht="53.25" customHeight="1" x14ac:dyDescent="0.2">
      <c r="B57" s="122"/>
      <c r="C57" s="1200" t="s">
        <v>48</v>
      </c>
      <c r="D57" s="1200"/>
      <c r="E57" s="1201"/>
      <c r="F57" s="125">
        <v>4088</v>
      </c>
      <c r="G57" s="125">
        <v>4146</v>
      </c>
      <c r="H57" s="126">
        <v>4276</v>
      </c>
    </row>
    <row r="58" spans="2:8" ht="45.75" customHeight="1" x14ac:dyDescent="0.2">
      <c r="B58" s="127"/>
      <c r="C58" s="1188" t="s">
        <v>564</v>
      </c>
      <c r="D58" s="1189"/>
      <c r="E58" s="1190"/>
      <c r="F58" s="128">
        <v>1404</v>
      </c>
      <c r="G58" s="128">
        <v>1399</v>
      </c>
      <c r="H58" s="129">
        <v>1383</v>
      </c>
    </row>
    <row r="59" spans="2:8" ht="45.75" customHeight="1" x14ac:dyDescent="0.2">
      <c r="B59" s="127"/>
      <c r="C59" s="1188" t="s">
        <v>565</v>
      </c>
      <c r="D59" s="1189"/>
      <c r="E59" s="1190"/>
      <c r="F59" s="128">
        <v>1260</v>
      </c>
      <c r="G59" s="128">
        <v>1260</v>
      </c>
      <c r="H59" s="129">
        <v>1260</v>
      </c>
    </row>
    <row r="60" spans="2:8" ht="45.75" customHeight="1" x14ac:dyDescent="0.2">
      <c r="B60" s="127"/>
      <c r="C60" s="1188" t="s">
        <v>566</v>
      </c>
      <c r="D60" s="1189"/>
      <c r="E60" s="1190"/>
      <c r="F60" s="128">
        <v>669</v>
      </c>
      <c r="G60" s="128">
        <v>669</v>
      </c>
      <c r="H60" s="129">
        <v>823</v>
      </c>
    </row>
    <row r="61" spans="2:8" ht="45.75" customHeight="1" x14ac:dyDescent="0.2">
      <c r="B61" s="127"/>
      <c r="C61" s="1188" t="s">
        <v>567</v>
      </c>
      <c r="D61" s="1189"/>
      <c r="E61" s="1190"/>
      <c r="F61" s="128">
        <v>323</v>
      </c>
      <c r="G61" s="128">
        <v>324</v>
      </c>
      <c r="H61" s="129">
        <v>324</v>
      </c>
    </row>
    <row r="62" spans="2:8" ht="45.75" customHeight="1" thickBot="1" x14ac:dyDescent="0.25">
      <c r="B62" s="130"/>
      <c r="C62" s="1191" t="s">
        <v>568</v>
      </c>
      <c r="D62" s="1192"/>
      <c r="E62" s="1193"/>
      <c r="F62" s="131">
        <v>275</v>
      </c>
      <c r="G62" s="131">
        <v>304</v>
      </c>
      <c r="H62" s="132">
        <v>304</v>
      </c>
    </row>
    <row r="63" spans="2:8" ht="52.5" customHeight="1" thickBot="1" x14ac:dyDescent="0.25">
      <c r="B63" s="133"/>
      <c r="C63" s="1194" t="s">
        <v>49</v>
      </c>
      <c r="D63" s="1194"/>
      <c r="E63" s="1195"/>
      <c r="F63" s="134">
        <v>7472</v>
      </c>
      <c r="G63" s="134">
        <v>7330</v>
      </c>
      <c r="H63" s="135">
        <v>7679</v>
      </c>
    </row>
    <row r="64" spans="2:8" ht="13.2" x14ac:dyDescent="0.2"/>
  </sheetData>
  <sheetProtection algorithmName="SHA-512" hashValue="N8acKFx93/pOqh+ZRSerwxuQRTQVqrIlPFz30QdW7T9wSI7Z3bQjssGOHJasxPqZBDbsxWNRcUcFjNrek8ecTw==" saltValue="PegOZoO2uFFB/0qjkUr7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527</v>
      </c>
      <c r="G2" s="149"/>
      <c r="H2" s="150"/>
    </row>
    <row r="3" spans="1:8" x14ac:dyDescent="0.2">
      <c r="A3" s="146" t="s">
        <v>520</v>
      </c>
      <c r="B3" s="151"/>
      <c r="C3" s="152"/>
      <c r="D3" s="153">
        <v>260247</v>
      </c>
      <c r="E3" s="154"/>
      <c r="F3" s="155">
        <v>190274</v>
      </c>
      <c r="G3" s="156"/>
      <c r="H3" s="157"/>
    </row>
    <row r="4" spans="1:8" x14ac:dyDescent="0.2">
      <c r="A4" s="158"/>
      <c r="B4" s="159"/>
      <c r="C4" s="160"/>
      <c r="D4" s="161">
        <v>88609</v>
      </c>
      <c r="E4" s="162"/>
      <c r="F4" s="163">
        <v>88584</v>
      </c>
      <c r="G4" s="164"/>
      <c r="H4" s="165"/>
    </row>
    <row r="5" spans="1:8" x14ac:dyDescent="0.2">
      <c r="A5" s="146" t="s">
        <v>522</v>
      </c>
      <c r="B5" s="151"/>
      <c r="C5" s="152"/>
      <c r="D5" s="153">
        <v>386486</v>
      </c>
      <c r="E5" s="154"/>
      <c r="F5" s="155">
        <v>301035</v>
      </c>
      <c r="G5" s="156"/>
      <c r="H5" s="157"/>
    </row>
    <row r="6" spans="1:8" x14ac:dyDescent="0.2">
      <c r="A6" s="158"/>
      <c r="B6" s="159"/>
      <c r="C6" s="160"/>
      <c r="D6" s="161">
        <v>125807</v>
      </c>
      <c r="E6" s="162"/>
      <c r="F6" s="163">
        <v>154376</v>
      </c>
      <c r="G6" s="164"/>
      <c r="H6" s="165"/>
    </row>
    <row r="7" spans="1:8" x14ac:dyDescent="0.2">
      <c r="A7" s="146" t="s">
        <v>523</v>
      </c>
      <c r="B7" s="151"/>
      <c r="C7" s="152"/>
      <c r="D7" s="153">
        <v>214246</v>
      </c>
      <c r="E7" s="154"/>
      <c r="F7" s="155">
        <v>277467</v>
      </c>
      <c r="G7" s="156"/>
      <c r="H7" s="157"/>
    </row>
    <row r="8" spans="1:8" x14ac:dyDescent="0.2">
      <c r="A8" s="158"/>
      <c r="B8" s="159"/>
      <c r="C8" s="160"/>
      <c r="D8" s="161">
        <v>110537</v>
      </c>
      <c r="E8" s="162"/>
      <c r="F8" s="163">
        <v>128378</v>
      </c>
      <c r="G8" s="164"/>
      <c r="H8" s="165"/>
    </row>
    <row r="9" spans="1:8" x14ac:dyDescent="0.2">
      <c r="A9" s="146" t="s">
        <v>524</v>
      </c>
      <c r="B9" s="151"/>
      <c r="C9" s="152"/>
      <c r="D9" s="153">
        <v>262545</v>
      </c>
      <c r="E9" s="154"/>
      <c r="F9" s="155">
        <v>282256</v>
      </c>
      <c r="G9" s="156"/>
      <c r="H9" s="157"/>
    </row>
    <row r="10" spans="1:8" x14ac:dyDescent="0.2">
      <c r="A10" s="158"/>
      <c r="B10" s="159"/>
      <c r="C10" s="160"/>
      <c r="D10" s="161">
        <v>131857</v>
      </c>
      <c r="E10" s="162"/>
      <c r="F10" s="163">
        <v>145453</v>
      </c>
      <c r="G10" s="164"/>
      <c r="H10" s="165"/>
    </row>
    <row r="11" spans="1:8" x14ac:dyDescent="0.2">
      <c r="A11" s="146" t="s">
        <v>525</v>
      </c>
      <c r="B11" s="151"/>
      <c r="C11" s="152"/>
      <c r="D11" s="153">
        <v>180645</v>
      </c>
      <c r="E11" s="154"/>
      <c r="F11" s="155">
        <v>295341</v>
      </c>
      <c r="G11" s="156"/>
      <c r="H11" s="157"/>
    </row>
    <row r="12" spans="1:8" x14ac:dyDescent="0.2">
      <c r="A12" s="158"/>
      <c r="B12" s="159"/>
      <c r="C12" s="166"/>
      <c r="D12" s="161">
        <v>114344</v>
      </c>
      <c r="E12" s="162"/>
      <c r="F12" s="163">
        <v>137402</v>
      </c>
      <c r="G12" s="164"/>
      <c r="H12" s="165"/>
    </row>
    <row r="13" spans="1:8" x14ac:dyDescent="0.2">
      <c r="A13" s="146"/>
      <c r="B13" s="151"/>
      <c r="C13" s="152"/>
      <c r="D13" s="153">
        <v>260834</v>
      </c>
      <c r="E13" s="154"/>
      <c r="F13" s="155">
        <v>269275</v>
      </c>
      <c r="G13" s="167"/>
      <c r="H13" s="157"/>
    </row>
    <row r="14" spans="1:8" x14ac:dyDescent="0.2">
      <c r="A14" s="158"/>
      <c r="B14" s="159"/>
      <c r="C14" s="160"/>
      <c r="D14" s="161">
        <v>114231</v>
      </c>
      <c r="E14" s="162"/>
      <c r="F14" s="163">
        <v>130839</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3.32</v>
      </c>
      <c r="C19" s="168">
        <f>ROUND(VALUE(SUBSTITUTE(実質収支比率等に係る経年分析!G$48,"▲","-")),2)</f>
        <v>3.3</v>
      </c>
      <c r="D19" s="168">
        <f>ROUND(VALUE(SUBSTITUTE(実質収支比率等に係る経年分析!H$48,"▲","-")),2)</f>
        <v>4.9400000000000004</v>
      </c>
      <c r="E19" s="168">
        <f>ROUND(VALUE(SUBSTITUTE(実質収支比率等に係る経年分析!I$48,"▲","-")),2)</f>
        <v>1.62</v>
      </c>
      <c r="F19" s="168">
        <f>ROUND(VALUE(SUBSTITUTE(実質収支比率等に係る経年分析!J$48,"▲","-")),2)</f>
        <v>8.85</v>
      </c>
    </row>
    <row r="20" spans="1:11" x14ac:dyDescent="0.2">
      <c r="A20" s="168" t="s">
        <v>53</v>
      </c>
      <c r="B20" s="168">
        <f>ROUND(VALUE(SUBSTITUTE(実質収支比率等に係る経年分析!F$47,"▲","-")),2)</f>
        <v>65.36</v>
      </c>
      <c r="C20" s="168">
        <f>ROUND(VALUE(SUBSTITUTE(実質収支比率等に係る経年分析!G$47,"▲","-")),2)</f>
        <v>62.96</v>
      </c>
      <c r="D20" s="168">
        <f>ROUND(VALUE(SUBSTITUTE(実質収支比率等に係る経年分析!H$47,"▲","-")),2)</f>
        <v>60.4</v>
      </c>
      <c r="E20" s="168">
        <f>ROUND(VALUE(SUBSTITUTE(実質収支比率等に係る経年分析!I$47,"▲","-")),2)</f>
        <v>57.15</v>
      </c>
      <c r="F20" s="168">
        <f>ROUND(VALUE(SUBSTITUTE(実質収支比率等に係る経年分析!J$47,"▲","-")),2)</f>
        <v>61.19</v>
      </c>
    </row>
    <row r="21" spans="1:11" x14ac:dyDescent="0.2">
      <c r="A21" s="168" t="s">
        <v>54</v>
      </c>
      <c r="B21" s="168">
        <f>IF(ISNUMBER(VALUE(SUBSTITUTE(実質収支比率等に係る経年分析!F$49,"▲","-"))),ROUND(VALUE(SUBSTITUTE(実質収支比率等に係る経年分析!F$49,"▲","-")),2),NA())</f>
        <v>0.09</v>
      </c>
      <c r="C21" s="168">
        <f>IF(ISNUMBER(VALUE(SUBSTITUTE(実質収支比率等に係る経年分析!G$49,"▲","-"))),ROUND(VALUE(SUBSTITUTE(実質収支比率等に係る経年分析!G$49,"▲","-")),2),NA())</f>
        <v>0.11</v>
      </c>
      <c r="D21" s="168">
        <f>IF(ISNUMBER(VALUE(SUBSTITUTE(実質収支比率等に係る経年分析!H$49,"▲","-"))),ROUND(VALUE(SUBSTITUTE(実質収支比率等に係る経年分析!H$49,"▲","-")),2),NA())</f>
        <v>1.79</v>
      </c>
      <c r="E21" s="168">
        <f>IF(ISNUMBER(VALUE(SUBSTITUTE(実質収支比率等に係る経年分析!I$49,"▲","-"))),ROUND(VALUE(SUBSTITUTE(実質収支比率等に係る経年分析!I$49,"▲","-")),2),NA())</f>
        <v>-7.43</v>
      </c>
      <c r="F21" s="168">
        <f>IF(ISNUMBER(VALUE(SUBSTITUTE(実質収支比率等に係る経年分析!J$49,"▲","-"))),ROUND(VALUE(SUBSTITUTE(実質収支比率等に係る経年分析!J$49,"▲","-")),2),NA())</f>
        <v>11.28</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後期高齢者医療事業特別会計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0.04</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0.16</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0.06</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0.06</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0.02</v>
      </c>
    </row>
    <row r="30" spans="1:11" x14ac:dyDescent="0.2">
      <c r="A30" s="169" t="str">
        <f>IF(連結実質赤字比率に係る赤字・黒字の構成分析!C$40="",NA(),連結実質赤字比率に係る赤字・黒字の構成分析!C$40)</f>
        <v>国民健康保険事業特別会計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0.24</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0.38</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0.4</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0.17</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0.13</v>
      </c>
    </row>
    <row r="31" spans="1:11" x14ac:dyDescent="0.2">
      <c r="A31" s="169" t="str">
        <f>IF(連結実質赤字比率に係る赤字・黒字の構成分析!C$39="",NA(),連結実質赤字比率に係る赤字・黒字の構成分析!C$39)</f>
        <v>国民健康保険診療所事業特別会計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0.42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0.51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0.67</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1.22</v>
      </c>
    </row>
    <row r="32" spans="1:11" x14ac:dyDescent="0.2">
      <c r="A32" s="169" t="str">
        <f>IF(連結実質赤字比率に係る赤字・黒字の構成分析!C$38="",NA(),連結実質赤字比率に係る赤字・黒字の構成分析!C$38)</f>
        <v>簡易水道事業特別会計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0.05</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0.24</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0.17</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0.21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1.98</v>
      </c>
    </row>
    <row r="33" spans="1:16" x14ac:dyDescent="0.2">
      <c r="A33" s="169" t="str">
        <f>IF(連結実質赤字比率に係る赤字・黒字の構成分析!C$37="",NA(),連結実質赤字比率に係る赤字・黒字の構成分析!C$37)</f>
        <v>介護保険事業特別会計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0.93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1.18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1.25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1.74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2.13</v>
      </c>
    </row>
    <row r="34" spans="1:16" x14ac:dyDescent="0.2">
      <c r="A34" s="169" t="str">
        <f>IF(連結実質赤字比率に係る赤字・黒字の構成分析!C$36="",NA(),連結実質赤字比率に係る赤字・黒字の構成分析!C$36)</f>
        <v>農業集落排水事業特別会計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0.06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0.08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2.96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3.54</v>
      </c>
    </row>
    <row r="35" spans="1:16" x14ac:dyDescent="0.2">
      <c r="A35" s="169" t="str">
        <f>IF(連結実質赤字比率に係る赤字・黒字の構成分析!C$35="",NA(),連結実質赤字比率に係る赤字・黒字の構成分析!C$35)</f>
        <v>国民健康保険病院事業会計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9.83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8.1199999999999992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9.0500000000000007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8.41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8.43</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3.31</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3.29</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4.9400000000000004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1.62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8.85</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977</v>
      </c>
      <c r="E42" s="170"/>
      <c r="F42" s="170"/>
      <c r="G42" s="170">
        <f>'実質公債費比率（分子）の構造'!L$52</f>
        <v>950</v>
      </c>
      <c r="H42" s="170"/>
      <c r="I42" s="170"/>
      <c r="J42" s="170">
        <f>'実質公債費比率（分子）の構造'!M$52</f>
        <v>919</v>
      </c>
      <c r="K42" s="170"/>
      <c r="L42" s="170"/>
      <c r="M42" s="170">
        <f>'実質公債費比率（分子）の構造'!N$52</f>
        <v>904</v>
      </c>
      <c r="N42" s="170"/>
      <c r="O42" s="170"/>
      <c r="P42" s="170">
        <f>'実質公債費比率（分子）の構造'!O$52</f>
        <v>820</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15</v>
      </c>
      <c r="C44" s="170"/>
      <c r="D44" s="170"/>
      <c r="E44" s="170">
        <f>'実質公債費比率（分子）の構造'!L$50</f>
        <v>13</v>
      </c>
      <c r="F44" s="170"/>
      <c r="G44" s="170"/>
      <c r="H44" s="170">
        <f>'実質公債費比率（分子）の構造'!M$50</f>
        <v>12</v>
      </c>
      <c r="I44" s="170"/>
      <c r="J44" s="170"/>
      <c r="K44" s="170">
        <f>'実質公債費比率（分子）の構造'!N$50</f>
        <v>10</v>
      </c>
      <c r="L44" s="170"/>
      <c r="M44" s="170"/>
      <c r="N44" s="170">
        <f>'実質公債費比率（分子）の構造'!O$50</f>
        <v>8</v>
      </c>
      <c r="O44" s="170"/>
      <c r="P44" s="170"/>
    </row>
    <row r="45" spans="1:16" x14ac:dyDescent="0.2">
      <c r="A45" s="170" t="s">
        <v>63</v>
      </c>
      <c r="B45" s="170">
        <f>'実質公債費比率（分子）の構造'!K$49</f>
        <v>9</v>
      </c>
      <c r="C45" s="170"/>
      <c r="D45" s="170"/>
      <c r="E45" s="170">
        <f>'実質公債費比率（分子）の構造'!L$49</f>
        <v>6</v>
      </c>
      <c r="F45" s="170"/>
      <c r="G45" s="170"/>
      <c r="H45" s="170">
        <f>'実質公債費比率（分子）の構造'!M$49</f>
        <v>5</v>
      </c>
      <c r="I45" s="170"/>
      <c r="J45" s="170"/>
      <c r="K45" s="170">
        <f>'実質公債費比率（分子）の構造'!N$49</f>
        <v>5</v>
      </c>
      <c r="L45" s="170"/>
      <c r="M45" s="170"/>
      <c r="N45" s="170">
        <f>'実質公債費比率（分子）の構造'!O$49</f>
        <v>3</v>
      </c>
      <c r="O45" s="170"/>
      <c r="P45" s="170"/>
    </row>
    <row r="46" spans="1:16" x14ac:dyDescent="0.2">
      <c r="A46" s="170" t="s">
        <v>64</v>
      </c>
      <c r="B46" s="170">
        <f>'実質公債費比率（分子）の構造'!K$48</f>
        <v>104</v>
      </c>
      <c r="C46" s="170"/>
      <c r="D46" s="170"/>
      <c r="E46" s="170">
        <f>'実質公債費比率（分子）の構造'!L$48</f>
        <v>125</v>
      </c>
      <c r="F46" s="170"/>
      <c r="G46" s="170"/>
      <c r="H46" s="170">
        <f>'実質公債費比率（分子）の構造'!M$48</f>
        <v>133</v>
      </c>
      <c r="I46" s="170"/>
      <c r="J46" s="170"/>
      <c r="K46" s="170">
        <f>'実質公債費比率（分子）の構造'!N$48</f>
        <v>135</v>
      </c>
      <c r="L46" s="170"/>
      <c r="M46" s="170"/>
      <c r="N46" s="170">
        <f>'実質公債費比率（分子）の構造'!O$48</f>
        <v>130</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1099</v>
      </c>
      <c r="C49" s="170"/>
      <c r="D49" s="170"/>
      <c r="E49" s="170">
        <f>'実質公債費比率（分子）の構造'!L$45</f>
        <v>1077</v>
      </c>
      <c r="F49" s="170"/>
      <c r="G49" s="170"/>
      <c r="H49" s="170">
        <f>'実質公債費比率（分子）の構造'!M$45</f>
        <v>1068</v>
      </c>
      <c r="I49" s="170"/>
      <c r="J49" s="170"/>
      <c r="K49" s="170">
        <f>'実質公債費比率（分子）の構造'!N$45</f>
        <v>1078</v>
      </c>
      <c r="L49" s="170"/>
      <c r="M49" s="170"/>
      <c r="N49" s="170">
        <f>'実質公債費比率（分子）の構造'!O$45</f>
        <v>984</v>
      </c>
      <c r="O49" s="170"/>
      <c r="P49" s="170"/>
    </row>
    <row r="50" spans="1:16" x14ac:dyDescent="0.2">
      <c r="A50" s="170" t="s">
        <v>67</v>
      </c>
      <c r="B50" s="170" t="e">
        <f>NA()</f>
        <v>#N/A</v>
      </c>
      <c r="C50" s="170">
        <f>IF(ISNUMBER('実質公債費比率（分子）の構造'!K$53),'実質公債費比率（分子）の構造'!K$53,NA())</f>
        <v>250</v>
      </c>
      <c r="D50" s="170" t="e">
        <f>NA()</f>
        <v>#N/A</v>
      </c>
      <c r="E50" s="170" t="e">
        <f>NA()</f>
        <v>#N/A</v>
      </c>
      <c r="F50" s="170">
        <f>IF(ISNUMBER('実質公債費比率（分子）の構造'!L$53),'実質公債費比率（分子）の構造'!L$53,NA())</f>
        <v>271</v>
      </c>
      <c r="G50" s="170" t="e">
        <f>NA()</f>
        <v>#N/A</v>
      </c>
      <c r="H50" s="170" t="e">
        <f>NA()</f>
        <v>#N/A</v>
      </c>
      <c r="I50" s="170">
        <f>IF(ISNUMBER('実質公債費比率（分子）の構造'!M$53),'実質公債費比率（分子）の構造'!M$53,NA())</f>
        <v>299</v>
      </c>
      <c r="J50" s="170" t="e">
        <f>NA()</f>
        <v>#N/A</v>
      </c>
      <c r="K50" s="170" t="e">
        <f>NA()</f>
        <v>#N/A</v>
      </c>
      <c r="L50" s="170">
        <f>IF(ISNUMBER('実質公債費比率（分子）の構造'!N$53),'実質公債費比率（分子）の構造'!N$53,NA())</f>
        <v>324</v>
      </c>
      <c r="M50" s="170" t="e">
        <f>NA()</f>
        <v>#N/A</v>
      </c>
      <c r="N50" s="170" t="e">
        <f>NA()</f>
        <v>#N/A</v>
      </c>
      <c r="O50" s="170">
        <f>IF(ISNUMBER('実質公債費比率（分子）の構造'!O$53),'実質公債費比率（分子）の構造'!O$53,NA())</f>
        <v>305</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7167</v>
      </c>
      <c r="E56" s="169"/>
      <c r="F56" s="169"/>
      <c r="G56" s="169">
        <f>'将来負担比率（分子）の構造'!J$52</f>
        <v>6812</v>
      </c>
      <c r="H56" s="169"/>
      <c r="I56" s="169"/>
      <c r="J56" s="169">
        <f>'将来負担比率（分子）の構造'!K$52</f>
        <v>6328</v>
      </c>
      <c r="K56" s="169"/>
      <c r="L56" s="169"/>
      <c r="M56" s="169">
        <f>'将来負担比率（分子）の構造'!L$52</f>
        <v>5806</v>
      </c>
      <c r="N56" s="169"/>
      <c r="O56" s="169"/>
      <c r="P56" s="169">
        <f>'将来負担比率（分子）の構造'!M$52</f>
        <v>5394</v>
      </c>
    </row>
    <row r="57" spans="1:16" x14ac:dyDescent="0.2">
      <c r="A57" s="169" t="s">
        <v>42</v>
      </c>
      <c r="B57" s="169"/>
      <c r="C57" s="169"/>
      <c r="D57" s="169">
        <f>'将来負担比率（分子）の構造'!I$51</f>
        <v>20</v>
      </c>
      <c r="E57" s="169"/>
      <c r="F57" s="169"/>
      <c r="G57" s="169">
        <f>'将来負担比率（分子）の構造'!J$51</f>
        <v>12</v>
      </c>
      <c r="H57" s="169"/>
      <c r="I57" s="169"/>
      <c r="J57" s="169">
        <f>'将来負担比率（分子）の構造'!K$51</f>
        <v>9</v>
      </c>
      <c r="K57" s="169"/>
      <c r="L57" s="169"/>
      <c r="M57" s="169">
        <f>'将来負担比率（分子）の構造'!L$51</f>
        <v>5</v>
      </c>
      <c r="N57" s="169"/>
      <c r="O57" s="169"/>
      <c r="P57" s="169">
        <f>'将来負担比率（分子）の構造'!M$51</f>
        <v>1</v>
      </c>
    </row>
    <row r="58" spans="1:16" x14ac:dyDescent="0.2">
      <c r="A58" s="169" t="s">
        <v>41</v>
      </c>
      <c r="B58" s="169"/>
      <c r="C58" s="169"/>
      <c r="D58" s="169">
        <f>'将来負担比率（分子）の構造'!I$50</f>
        <v>5727</v>
      </c>
      <c r="E58" s="169"/>
      <c r="F58" s="169"/>
      <c r="G58" s="169">
        <f>'将来負担比率（分子）の構造'!J$50</f>
        <v>5754</v>
      </c>
      <c r="H58" s="169"/>
      <c r="I58" s="169"/>
      <c r="J58" s="169">
        <f>'将来負担比率（分子）の構造'!K$50</f>
        <v>6315</v>
      </c>
      <c r="K58" s="169"/>
      <c r="L58" s="169"/>
      <c r="M58" s="169">
        <f>'将来負担比率（分子）の構造'!L$50</f>
        <v>6209</v>
      </c>
      <c r="N58" s="169"/>
      <c r="O58" s="169"/>
      <c r="P58" s="169">
        <f>'将来負担比率（分子）の構造'!M$50</f>
        <v>6591</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f>'将来負担比率（分子）の構造'!I$46</f>
        <v>8</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1008</v>
      </c>
      <c r="C62" s="169"/>
      <c r="D62" s="169"/>
      <c r="E62" s="169">
        <f>'将来負担比率（分子）の構造'!J$45</f>
        <v>1016</v>
      </c>
      <c r="F62" s="169"/>
      <c r="G62" s="169"/>
      <c r="H62" s="169">
        <f>'将来負担比率（分子）の構造'!K$45</f>
        <v>826</v>
      </c>
      <c r="I62" s="169"/>
      <c r="J62" s="169"/>
      <c r="K62" s="169">
        <f>'将来負担比率（分子）の構造'!L$45</f>
        <v>732</v>
      </c>
      <c r="L62" s="169"/>
      <c r="M62" s="169"/>
      <c r="N62" s="169">
        <f>'将来負担比率（分子）の構造'!M$45</f>
        <v>657</v>
      </c>
      <c r="O62" s="169"/>
      <c r="P62" s="169"/>
    </row>
    <row r="63" spans="1:16" x14ac:dyDescent="0.2">
      <c r="A63" s="169" t="s">
        <v>34</v>
      </c>
      <c r="B63" s="169">
        <f>'将来負担比率（分子）の構造'!I$44</f>
        <v>19</v>
      </c>
      <c r="C63" s="169"/>
      <c r="D63" s="169"/>
      <c r="E63" s="169">
        <f>'将来負担比率（分子）の構造'!J$44</f>
        <v>13</v>
      </c>
      <c r="F63" s="169"/>
      <c r="G63" s="169"/>
      <c r="H63" s="169">
        <f>'将来負担比率（分子）の構造'!K$44</f>
        <v>8</v>
      </c>
      <c r="I63" s="169"/>
      <c r="J63" s="169"/>
      <c r="K63" s="169">
        <f>'将来負担比率（分子）の構造'!L$44</f>
        <v>3</v>
      </c>
      <c r="L63" s="169"/>
      <c r="M63" s="169"/>
      <c r="N63" s="169">
        <f>'将来負担比率（分子）の構造'!M$44</f>
        <v>1</v>
      </c>
      <c r="O63" s="169"/>
      <c r="P63" s="169"/>
    </row>
    <row r="64" spans="1:16" x14ac:dyDescent="0.2">
      <c r="A64" s="169" t="s">
        <v>33</v>
      </c>
      <c r="B64" s="169">
        <f>'将来負担比率（分子）の構造'!I$43</f>
        <v>1039</v>
      </c>
      <c r="C64" s="169"/>
      <c r="D64" s="169"/>
      <c r="E64" s="169">
        <f>'将来負担比率（分子）の構造'!J$43</f>
        <v>926</v>
      </c>
      <c r="F64" s="169"/>
      <c r="G64" s="169"/>
      <c r="H64" s="169">
        <f>'将来負担比率（分子）の構造'!K$43</f>
        <v>865</v>
      </c>
      <c r="I64" s="169"/>
      <c r="J64" s="169"/>
      <c r="K64" s="169">
        <f>'将来負担比率（分子）の構造'!L$43</f>
        <v>871</v>
      </c>
      <c r="L64" s="169"/>
      <c r="M64" s="169"/>
      <c r="N64" s="169">
        <f>'将来負担比率（分子）の構造'!M$43</f>
        <v>805</v>
      </c>
      <c r="O64" s="169"/>
      <c r="P64" s="169"/>
    </row>
    <row r="65" spans="1:16" x14ac:dyDescent="0.2">
      <c r="A65" s="169" t="s">
        <v>32</v>
      </c>
      <c r="B65" s="169">
        <f>'将来負担比率（分子）の構造'!I$42</f>
        <v>47</v>
      </c>
      <c r="C65" s="169"/>
      <c r="D65" s="169"/>
      <c r="E65" s="169">
        <f>'将来負担比率（分子）の構造'!J$42</f>
        <v>35</v>
      </c>
      <c r="F65" s="169"/>
      <c r="G65" s="169"/>
      <c r="H65" s="169">
        <f>'将来負担比率（分子）の構造'!K$42</f>
        <v>25</v>
      </c>
      <c r="I65" s="169"/>
      <c r="J65" s="169"/>
      <c r="K65" s="169">
        <f>'将来負担比率（分子）の構造'!L$42</f>
        <v>17</v>
      </c>
      <c r="L65" s="169"/>
      <c r="M65" s="169"/>
      <c r="N65" s="169">
        <f>'将来負担比率（分子）の構造'!M$42</f>
        <v>11</v>
      </c>
      <c r="O65" s="169"/>
      <c r="P65" s="169"/>
    </row>
    <row r="66" spans="1:16" x14ac:dyDescent="0.2">
      <c r="A66" s="169" t="s">
        <v>31</v>
      </c>
      <c r="B66" s="169">
        <f>'将来負担比率（分子）の構造'!I$41</f>
        <v>8341</v>
      </c>
      <c r="C66" s="169"/>
      <c r="D66" s="169"/>
      <c r="E66" s="169">
        <f>'将来負担比率（分子）の構造'!J$41</f>
        <v>8006</v>
      </c>
      <c r="F66" s="169"/>
      <c r="G66" s="169"/>
      <c r="H66" s="169">
        <f>'将来負担比率（分子）の構造'!K$41</f>
        <v>7500</v>
      </c>
      <c r="I66" s="169"/>
      <c r="J66" s="169"/>
      <c r="K66" s="169">
        <f>'将来負担比率（分子）の構造'!L$41</f>
        <v>6890</v>
      </c>
      <c r="L66" s="169"/>
      <c r="M66" s="169"/>
      <c r="N66" s="169">
        <f>'将来負担比率（分子）の構造'!M$41</f>
        <v>6381</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3022</v>
      </c>
      <c r="C72" s="173">
        <f>基金残高に係る経年分析!G55</f>
        <v>2822</v>
      </c>
      <c r="D72" s="173">
        <f>基金残高に係る経年分析!H55</f>
        <v>3022</v>
      </c>
    </row>
    <row r="73" spans="1:16" x14ac:dyDescent="0.2">
      <c r="A73" s="172" t="s">
        <v>74</v>
      </c>
      <c r="B73" s="173">
        <f>基金残高に係る経年分析!F56</f>
        <v>362</v>
      </c>
      <c r="C73" s="173">
        <f>基金残高に係る経年分析!G56</f>
        <v>362</v>
      </c>
      <c r="D73" s="173">
        <f>基金残高に係る経年分析!H56</f>
        <v>381</v>
      </c>
    </row>
    <row r="74" spans="1:16" x14ac:dyDescent="0.2">
      <c r="A74" s="172" t="s">
        <v>75</v>
      </c>
      <c r="B74" s="173">
        <f>基金残高に係る経年分析!F57</f>
        <v>4088</v>
      </c>
      <c r="C74" s="173">
        <f>基金残高に係る経年分析!G57</f>
        <v>4146</v>
      </c>
      <c r="D74" s="173">
        <f>基金残高に係る経年分析!H57</f>
        <v>4276</v>
      </c>
    </row>
  </sheetData>
  <sheetProtection algorithmName="SHA-512" hashValue="+ARc1AefU0J56r44wJYAuihuudtogM+UC7hY16ArkFlmVanRINe+kZBZHnmmYTyYucNhljGdKgXFi9MEMVjN3Q==" saltValue="HpE1QBO6dcnkMfk95L//e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杉尾 唯紀</cp:lastModifiedBy>
  <cp:lastPrinted>2025-03-07T04:03:47Z</cp:lastPrinted>
  <dcterms:created xsi:type="dcterms:W3CDTF">2025-02-19T05:31:16Z</dcterms:created>
  <dcterms:modified xsi:type="dcterms:W3CDTF">2025-03-14T06:59:49Z</dcterms:modified>
  <cp:category/>
</cp:coreProperties>
</file>