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19都農町\"/>
    </mc:Choice>
  </mc:AlternateContent>
  <xr:revisionPtr revIDLastSave="0" documentId="13_ncr:1_{FA0588D2-1DC7-4131-90E1-CAED9C27BBD6}"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W36" i="10"/>
  <c r="BE36" i="10"/>
  <c r="AM36" i="10"/>
  <c r="C36" i="10"/>
  <c r="BW35" i="10"/>
  <c r="BE35" i="10"/>
  <c r="C35" i="10"/>
  <c r="BW34" i="10"/>
  <c r="BE34" i="10"/>
  <c r="C34" i="10"/>
  <c r="U34" i="10" s="1"/>
  <c r="U35" i="10" s="1"/>
  <c r="U36" i="10" s="1"/>
  <c r="U37" i="10" s="1"/>
  <c r="CO34" i="10" l="1"/>
  <c r="CO35" i="10" s="1"/>
  <c r="CO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<sst xmlns="http://schemas.openxmlformats.org/spreadsheetml/2006/main" count="1109" uniqueCount="566">
  <si>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</si>
  <si>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</si>
  <si>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</si>
  <si>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</si>
  <si>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</si>
  <si>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</si>
  <si>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</si>
  <si>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</si>
  <si>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</si>
  <si>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</si>
  <si>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</si>
  <si>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</si>
  <si>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</si>
  <si>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</si>
  <si>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</si>
  <si>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</si>
  <si>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</si>
  <si>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</si>
  <si>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</si>
  <si>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</si>
  <si>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</si>
  <si>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</si>
  <si>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</si>
  <si>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</si>
  <si>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</si>
  <si>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</si>
  <si>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</si>
  <si>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</si>
  <si>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</si>
  <si>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</si>
  <si>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</si>
  <si>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</si>
  <si>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</si>
  <si>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</si>
  <si>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</si>
  <si>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</si>
  <si>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</si>
  <si>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</si>
  <si>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</si>
  <si>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</si>
  <si>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</si>
  <si>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</si>
  <si>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</si>
  <si>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</si>
  <si>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</si>
  <si>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</si>
  <si>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</si>
  <si>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</si>
  <si>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</si>
  <si>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</si>
  <si>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</si>
  <si>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</si>
  <si>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</si>
  <si>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</si>
  <si>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</si>
  <si>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</si>
  <si>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</si>
  <si>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</si>
  <si>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</si>
  <si>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</si>
  <si>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</si>
  <si>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</si>
  <si>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</si>
  <si>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</si>
  <si>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</si>
  <si>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</si>
  <si>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</si>
  <si>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</si>
  <si>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</si>
  <si>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</si>
  <si>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</si>
  <si>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</si>
  <si>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</si>
  <si>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</si>
  <si>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</si>
  <si>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</si>
  <si>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</si>
  <si>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</si>
  <si>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</si>
  <si>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</si>
  <si>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</si>
  <si>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</si>
  <si>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</si>
  <si>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</si>
  <si>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</si>
  <si>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</si>
  <si>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</si>
  <si>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</si>
  <si>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</si>
  <si>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</si>
  <si>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</si>
  <si>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</si>
  <si>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</si>
  <si>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</si>
  <si>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都農町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</si>
  <si>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</si>
  <si>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</si>
  <si>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</si>
  <si>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</si>
  <si>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</si>
  <si>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</si>
  <si>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</si>
  <si>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</si>
  <si>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</si>
  <si>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</si>
  <si>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</si>
  <si>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</si>
  <si>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</si>
  <si>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</si>
  <si>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</si>
  <si>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</si>
  <si>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</si>
  <si>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</si>
  <si>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</si>
  <si>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</si>
  <si>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</si>
  <si>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</si>
  <si>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</si>
  <si>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</si>
  <si>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</si>
  <si>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</si>
  <si>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</si>
  <si>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</si>
  <si>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</si>
  <si>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</si>
  <si>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</si>
  <si>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</si>
  <si>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</si>
  <si>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</si>
  <si>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</si>
  <si>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</si>
  <si>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</si>
  <si>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</si>
  <si>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</si>
  <si>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</si>
  <si>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</si>
  <si>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</si>
  <si>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</si>
  <si>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</si>
  <si>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</si>
  <si>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</si>
  <si>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</si>
  <si>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</si>
  <si>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</si>
  <si>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</si>
  <si>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</si>
  <si>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</si>
  <si>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</si>
  <si>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</si>
  <si>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</si>
  <si>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</si>
  <si>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</si>
  <si>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</si>
  <si>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</si>
  <si>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</si>
  <si>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</si>
  <si>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</si>
  <si>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</si>
  <si>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</si>
  <si>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</si>
  <si>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</si>
  <si>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</si>
  <si>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</si>
  <si>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</si>
  <si>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</si>
  <si>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</si>
  <si>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</si>
  <si>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</si>
  <si>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</si>
  <si>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</si>
  <si>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</si>
  <si>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</si>
  <si>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</si>
  <si>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</si>
  <si>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</si>
  <si>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</si>
  <si>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</si>
  <si>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</si>
  <si>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</si>
  <si>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</si>
  <si>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</si>
  <si>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</si>
  <si>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</si>
  <si>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</si>
  <si>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</si>
  <si>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</si>
  <si>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</si>
  <si>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</si>
  <si>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</si>
  <si>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</si>
  <si>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</si>
  <si>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</si>
  <si>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</si>
  <si>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</si>
  <si>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</si>
  <si>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</si>
  <si>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</si>
  <si>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</si>
  <si>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</si>
  <si>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</si>
  <si>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</si>
  <si>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</si>
  <si>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</si>
  <si>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宮崎県都農町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</si>
  <si>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</si>
  <si>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</si>
  <si>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</si>
  <si>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</si>
  <si>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</si>
  <si>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</si>
  <si>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</si>
  <si>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</si>
  <si>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</si>
  <si>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</si>
  <si>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</si>
  <si>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</si>
  <si>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</si>
  <si>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</si>
  <si>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</si>
  <si>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</si>
  <si>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</si>
  <si>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</si>
  <si>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</si>
  <si>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</si>
  <si>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</si>
  <si>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</si>
  <si>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</si>
  <si>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</si>
  <si>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</si>
  <si>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</si>
  <si>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</si>
  <si>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</si>
  <si>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</si>
  <si>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</si>
  <si>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</si>
  <si>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</si>
  <si>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</si>
  <si>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</si>
  <si>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</si>
  <si>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</si>
  <si>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</si>
  <si>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</si>
  <si>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</si>
  <si>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</si>
  <si>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</si>
  <si>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</si>
  <si>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</si>
  <si>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</si>
  <si>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</si>
  <si>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</si>
  <si>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</si>
  <si>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</si>
  <si>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</si>
  <si>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</si>
  <si>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</si>
  <si>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</si>
  <si>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</si>
  <si>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</si>
  <si>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</si>
  <si>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</si>
  <si>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</si>
  <si>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</si>
  <si>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</si>
  <si>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</si>
  <si>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</si>
  <si>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</si>
  <si>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</si>
  <si>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</si>
  <si>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</si>
  <si>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</si>
  <si>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</si>
  <si>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</si>
  <si>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</si>
  <si>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</si>
  <si>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</si>
  <si>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</si>
  <si>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</si>
  <si>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</si>
  <si>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</si>
  <si>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</si>
  <si>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</si>
  <si>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</si>
  <si>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</si>
  <si>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</si>
  <si>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</si>
  <si>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</si>
  <si>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</si>
  <si>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</si>
  <si>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</si>
  <si>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</si>
  <si>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</si>
  <si>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</si>
  <si>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</si>
  <si>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</si>
  <si>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</si>
  <si>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</si>
  <si>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</si>
  <si>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</si>
  <si>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</si>
  <si>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</si>
  <si>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</si>
  <si>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</si>
  <si>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</si>
  <si>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</si>
  <si>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</si>
  <si>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</si>
  <si>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</si>
  <si>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</si>
  <si>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</si>
  <si>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</si>
  <si>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</si>
  <si>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</si>
  <si>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</si>
  <si>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</si>
  <si>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</si>
  <si>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</si>
  <si>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</si>
  <si>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</si>
  <si>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</si>
  <si>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</si>
  <si>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</si>
  <si>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</si>
  <si>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</si>
  <si>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</si>
  <si>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</si>
  <si>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</si>
  <si>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</si>
  <si>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</si>
  <si>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</si>
  <si>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</si>
  <si>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</si>
  <si>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</si>
  <si>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</si>
  <si>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</si>
  <si>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</si>
  <si>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</si>
  <si>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</si>
  <si>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</si>
  <si>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</si>
  <si>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</si>
  <si>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</si>
  <si>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</si>
  <si>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</si>
  <si>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</si>
  <si>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</si>
  <si>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</si>
  <si>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</si>
  <si>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</si>
  <si>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</si>
  <si>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</si>
  <si>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</si>
  <si>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</si>
  <si>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</si>
  <si>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</si>
  <si>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宮崎県都農町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</si>
  <si>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</si>
  <si>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</si>
  <si>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</si>
  <si>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</si>
  <si>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</si>
  <si>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</si>
  <si>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</si>
  <si>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</si>
  <si>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</si>
  <si>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</si>
  <si>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</si>
  <si>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</si>
  <si>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</si>
  <si>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</si>
  <si>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</si>
  <si>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</si>
  <si>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</si>
  <si>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</si>
  <si>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</si>
  <si>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</si>
  <si>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</si>
  <si>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</si>
  <si>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</si>
  <si>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</si>
  <si>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</si>
  <si>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</si>
  <si>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</si>
  <si>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</si>
  <si>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</si>
  <si>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</si>
  <si>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</si>
  <si>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</si>
  <si>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</si>
  <si>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</si>
  <si>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</si>
  <si>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</si>
  <si>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</si>
  <si>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</si>
  <si>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</si>
  <si>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</si>
  <si>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</si>
  <si>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</si>
  <si>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</si>
  <si>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</si>
  <si>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</si>
  <si>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</si>
  <si>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</si>
  <si>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</si>
  <si>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</si>
  <si>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</si>
  <si>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</si>
  <si>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</si>
  <si>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</si>
  <si>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</si>
  <si>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</si>
  <si>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</si>
  <si>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</si>
  <si>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</si>
  <si>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</si>
  <si>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</si>
  <si>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</si>
  <si>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</si>
  <si>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</si>
  <si>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</si>
  <si>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</si>
  <si>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</si>
  <si>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</si>
  <si>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</si>
  <si>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</si>
  <si>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</si>
  <si>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</si>
  <si>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</si>
  <si>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</si>
  <si>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</si>
  <si>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</si>
  <si>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</si>
  <si>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</si>
  <si>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</si>
  <si>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</si>
  <si>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</si>
  <si>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</si>
  <si>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</si>
  <si>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</si>
  <si>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</si>
  <si>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</si>
  <si>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</si>
  <si>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</si>
  <si>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</si>
  <si>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</si>
  <si>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</si>
  <si>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</si>
  <si>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</si>
  <si>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</si>
  <si>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</si>
  <si>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</si>
  <si>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</si>
  <si>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</si>
  <si>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</si>
  <si>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</si>
  <si>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</si>
  <si>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</si>
  <si>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</si>
  <si>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</si>
  <si>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</si>
  <si>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</si>
  <si>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</si>
  <si>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</si>
  <si>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</si>
  <si>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</si>
  <si>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</si>
  <si>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</si>
  <si>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</si>
  <si>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</si>
  <si>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</si>
  <si>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</si>
  <si>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</si>
  <si>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</si>
  <si>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</si>
  <si>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</si>
  <si>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</si>
  <si>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</si>
  <si>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</si>
  <si>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</si>
  <si>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</si>
  <si>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</si>
  <si>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</si>
  <si>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</si>
  <si>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</si>
  <si>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</si>
  <si>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</si>
  <si>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</si>
  <si>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</si>
  <si>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</si>
  <si>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</si>
  <si>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</si>
  <si>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</si>
  <si>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</si>
  <si>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</si>
  <si>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</si>
  <si>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</si>
  <si>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</si>
  <si>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</si>
  <si>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</si>
  <si>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</si>
  <si>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</si>
  <si>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</si>
  <si>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</si>
  <si>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</si>
  <si>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</si>
  <si>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</si>
  <si>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</si>
  <si>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</si>
  <si>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</si>
  <si>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</si>
  <si>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</si>
  <si>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</si>
  <si>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</si>
  <si>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</si>
  <si>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</si>
  <si>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</si>
  <si>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</si>
  <si>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</si>
  <si>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</si>
  <si>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</si>
  <si>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</si>
  <si>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</si>
  <si>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</si>
  <si>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</si>
  <si>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</si>
  <si>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</si>
  <si>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</si>
  <si>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</si>
  <si>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</si>
  <si>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</si>
  <si>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</si>
  <si>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6.75</t>
  </si>
  <si>
    <t>▲ 7.53</t>
  </si>
  <si>
    <t>▲ 7.67</t>
  </si>
  <si>
    <t>国民健康保険病院事業会計</t>
  </si>
  <si>
    <t>水道事業会計</t>
  </si>
  <si>
    <t>一般会計</t>
  </si>
  <si>
    <t>国民健康保険特別会計</t>
  </si>
  <si>
    <t>介護保険特別会計（保険事業勘定）</t>
  </si>
  <si>
    <t>後期高齢者医療特別会計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</si>
  <si>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</si>
  <si>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</si>
  <si>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</si>
  <si>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</si>
  <si>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</si>
  <si>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</si>
  <si>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</si>
  <si>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</si>
  <si>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t>
    <phoneticPr fontId="2"/>
  </si>
  <si>
    <t>(株)都農ワイン</t>
    <rPh sb="0" eb="3">
      <t>カブ</t>
    </rPh>
    <rPh sb="3" eb="5">
      <t>ツノ</t>
    </rPh>
    <phoneticPr fontId="2"/>
  </si>
  <si>
    <t>(株)豊畑</t>
    <rPh sb="0" eb="3">
      <t>カブ</t>
    </rPh>
    <rPh sb="3" eb="4">
      <t>ユタカ</t>
    </rPh>
    <rPh sb="4" eb="5">
      <t>ハタケ</t>
    </rPh>
    <phoneticPr fontId="2"/>
  </si>
  <si>
    <t>（一財）つの未来まちづくり推進機構</t>
    <rPh sb="1" eb="3">
      <t>イチザイ</t>
    </rPh>
    <rPh sb="6" eb="8">
      <t>ミライ</t>
    </rPh>
    <rPh sb="13" eb="15">
      <t>スイシン</t>
    </rPh>
    <rPh sb="15" eb="17">
      <t>キコウ</t>
    </rPh>
    <phoneticPr fontId="2"/>
  </si>
  <si>
    <t>○</t>
    <phoneticPr fontId="2"/>
  </si>
  <si>
    <t>宮崎県市町村総合事務組合　一般会計</t>
    <phoneticPr fontId="2"/>
  </si>
  <si>
    <t>宮崎県市町村総合事務組合　市町村交通災害共済事業特別会計</t>
    <phoneticPr fontId="2"/>
  </si>
  <si>
    <t>宮崎県市町村総合事務組合　自治会館管理運営特別会計</t>
    <phoneticPr fontId="2"/>
  </si>
  <si>
    <t>宮崎県後期高齢者医療広域連合　一般会計</t>
    <phoneticPr fontId="2"/>
  </si>
  <si>
    <t>宮崎県後期高齢者医療広域連合　後期高齢者医療特別会計</t>
    <phoneticPr fontId="2"/>
  </si>
  <si>
    <t>西都児湯環境整備事務組合</t>
    <phoneticPr fontId="2"/>
  </si>
  <si>
    <t>宮崎県東児湯消防組合</t>
    <phoneticPr fontId="2"/>
  </si>
  <si>
    <t>川南都農衛生組合</t>
    <phoneticPr fontId="2"/>
  </si>
  <si>
    <t>-</t>
    <phoneticPr fontId="2"/>
  </si>
  <si>
    <t>福祉振興基金</t>
    <rPh sb="0" eb="6">
      <t>フクシシンコウキキン</t>
    </rPh>
    <phoneticPr fontId="5"/>
  </si>
  <si>
    <t>ふるさとづくり事業振興基金</t>
    <rPh sb="7" eb="9">
      <t>ジギョウ</t>
    </rPh>
    <rPh sb="9" eb="13">
      <t>シンコウキキン</t>
    </rPh>
    <phoneticPr fontId="2"/>
  </si>
  <si>
    <t>公共施設等整備基金</t>
    <rPh sb="0" eb="2">
      <t>コウキョウ</t>
    </rPh>
    <rPh sb="2" eb="4">
      <t>シセツ</t>
    </rPh>
    <rPh sb="4" eb="5">
      <t>ナド</t>
    </rPh>
    <rPh sb="5" eb="9">
      <t>セイビキキン</t>
    </rPh>
    <phoneticPr fontId="2"/>
  </si>
  <si>
    <t>商工業振興対策基金</t>
    <rPh sb="0" eb="3">
      <t>ショウコウギョウ</t>
    </rPh>
    <rPh sb="3" eb="7">
      <t>シンコウタイサク</t>
    </rPh>
    <rPh sb="7" eb="9">
      <t>キキン</t>
    </rPh>
    <phoneticPr fontId="2"/>
  </si>
  <si>
    <t>漁業振興対策基金</t>
    <rPh sb="0" eb="2">
      <t>ギョギョウ</t>
    </rPh>
    <rPh sb="2" eb="6">
      <t>シンコウタイサク</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</si>
</sst>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200194</c:v>
                </c:pt>
                <c:pt idx="2">
                  <c:v>196914</c:v>
                </c:pt>
                <c:pt idx="3">
                  <c:v>204757</c:v>
                </c:pt>
                <c:pt idx="4">
                  <c:v>194971</c:v>
                </c:pt>
              </c:numCache>
            </c:numRef>
          </c:val>
          <c:smooth val="0"/>
          <c:extLst>
            <c:ext xmlns:c16="http://schemas.microsoft.com/office/drawing/2014/chart" uri="{C3380CC4-5D6E-409C-BE32-E72D297353CC}">
              <c16:uniqueId val="{00000000-14A3-4864-B79C-4C2EAE592E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127076</c:v>
                </c:pt>
                <c:pt idx="1">
                  <c:v>134542</c:v>
                </c:pt>
                <c:pt idx="2">
                  <c:v>122555</c:v>
                </c:pt>
                <c:pt idx="3">
                  <c:v>123084</c:v>
                </c:pt>
                <c:pt idx="4">
                  <c:v>172441</c:v>
                </c:pt>
              </c:numCache>
            </c:numRef>
          </c:val>
          <c:smooth val="0"/>
          <c:extLst>
            <c:ext xmlns:c16="http://schemas.microsoft.com/office/drawing/2014/chart" uri="{C3380CC4-5D6E-409C-BE32-E72D297353CC}">
              <c16:uniqueId val="{00000001-14A3-4864-B79C-4C2EAE592E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7.83</c:v>
                </c:pt>
                <c:pt idx="1">
                  <c:v>7.66</c:v>
                </c:pt>
                <c:pt idx="2">
                  <c:v>12.65</c:v>
                </c:pt>
                <c:pt idx="3">
                  <c:v>12.03</c:v>
                </c:pt>
                <c:pt idx="4">
                  <c:v>10.35</c:v>
                </c:pt>
              </c:numCache>
            </c:numRef>
          </c:val>
          <c:extLst>
            <c:ext xmlns:c16="http://schemas.microsoft.com/office/drawing/2014/chart" uri="{C3380CC4-5D6E-409C-BE32-E72D297353CC}">
              <c16:uniqueId val="{00000000-EEE7-46D8-A6F6-56115E5B25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17.86</c:v>
                </c:pt>
                <c:pt idx="1">
                  <c:v>21.18</c:v>
                </c:pt>
                <c:pt idx="2">
                  <c:v>21.64</c:v>
                </c:pt>
                <c:pt idx="3">
                  <c:v>21.45</c:v>
                </c:pt>
                <c:pt idx="4">
                  <c:v>20.54</c:v>
                </c:pt>
              </c:numCache>
            </c:numRef>
          </c:val>
          <c:extLst>
            <c:ext xmlns:c16="http://schemas.microsoft.com/office/drawing/2014/chart" uri="{C3380CC4-5D6E-409C-BE32-E72D297353CC}">
              <c16:uniqueId val="{00000001-EEE7-46D8-A6F6-56115E5B25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-6.75</c:v>
                </c:pt>
                <c:pt idx="1">
                  <c:v>0.73</c:v>
                </c:pt>
                <c:pt idx="2">
                  <c:v>3.91</c:v>
                </c:pt>
                <c:pt idx="3">
                  <c:v>-7.53</c:v>
                </c:pt>
                <c:pt idx="4">
                  <c:v>-7.67</c:v>
                </c:pt>
              </c:numCache>
            </c:numRef>
          </c:val>
          <c:smooth val="0"/>
          <c:extLst>
            <c:ext xmlns:c16="http://schemas.microsoft.com/office/drawing/2014/chart" uri="{C3380CC4-5D6E-409C-BE32-E72D297353CC}">
              <c16:uniqueId val="{00000002-EEE7-46D8-A6F6-56115E5B25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D7-4514-874C-BAF63AFDFD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D7-4514-874C-BAF63AFDFD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D7-4514-874C-BAF63AFDFDD9}"/>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3-68D7-4514-874C-BAF63AFDFDD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0.08</c:v>
                </c:pt>
                <c:pt idx="4">
                  <c:v>#N/A</c:v>
                </c:pt>
                <c:pt idx="5">
                  <c:v>0.05</c:v>
                </c:pt>
                <c:pt idx="6">
                  <c:v>#N/A</c:v>
                </c:pt>
                <c:pt idx="7">
                  <c:v>0.04</c:v>
                </c:pt>
                <c:pt idx="8">
                  <c:v>#N/A</c:v>
                </c:pt>
                <c:pt idx="9">
                  <c:v>0.04</c:v>
                </c:pt>
              </c:numCache>
            </c:numRef>
          </c:val>
          <c:extLst>
            <c:ext xmlns:c16="http://schemas.microsoft.com/office/drawing/2014/chart" uri="{C3380CC4-5D6E-409C-BE32-E72D297353CC}">
              <c16:uniqueId val="{00000004-68D7-4514-874C-BAF63AFDFDD9}"/>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2.09</c:v>
                </c:pt>
                <c:pt idx="2">
                  <c:v>#N/A</c:v>
                </c:pt>
                <c:pt idx="3">
                  <c:v>2.0499999999999998</c:v>
                </c:pt>
                <c:pt idx="4">
                  <c:v>#N/A</c:v>
                </c:pt>
                <c:pt idx="5">
                  <c:v>1.48</c:v>
                </c:pt>
                <c:pt idx="6">
                  <c:v>#N/A</c:v>
                </c:pt>
                <c:pt idx="7">
                  <c:v>1.1299999999999999</c:v>
                </c:pt>
                <c:pt idx="8">
                  <c:v>#N/A</c:v>
                </c:pt>
                <c:pt idx="9">
                  <c:v>0.56000000000000005</c:v>
                </c:pt>
              </c:numCache>
            </c:numRef>
          </c:val>
          <c:extLst>
            <c:ext xmlns:c16="http://schemas.microsoft.com/office/drawing/2014/chart" uri="{C3380CC4-5D6E-409C-BE32-E72D297353CC}">
              <c16:uniqueId val="{00000005-68D7-4514-874C-BAF63AFDFDD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0.78</c:v>
                </c:pt>
                <c:pt idx="2">
                  <c:v>#N/A</c:v>
                </c:pt>
                <c:pt idx="3">
                  <c:v>1.24</c:v>
                </c:pt>
                <c:pt idx="4">
                  <c:v>#N/A</c:v>
                </c:pt>
                <c:pt idx="5">
                  <c:v>1.67</c:v>
                </c:pt>
                <c:pt idx="6">
                  <c:v>#N/A</c:v>
                </c:pt>
                <c:pt idx="7">
                  <c:v>1.52</c:v>
                </c:pt>
                <c:pt idx="8">
                  <c:v>#N/A</c:v>
                </c:pt>
                <c:pt idx="9">
                  <c:v>1.1499999999999999</c:v>
                </c:pt>
              </c:numCache>
            </c:numRef>
          </c:val>
          <c:extLst>
            <c:ext xmlns:c16="http://schemas.microsoft.com/office/drawing/2014/chart" uri="{C3380CC4-5D6E-409C-BE32-E72D297353CC}">
              <c16:uniqueId val="{00000006-68D7-4514-874C-BAF63AFDFDD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7.82</c:v>
                </c:pt>
                <c:pt idx="2">
                  <c:v>#N/A</c:v>
                </c:pt>
                <c:pt idx="3">
                  <c:v>7.66</c:v>
                </c:pt>
                <c:pt idx="4">
                  <c:v>#N/A</c:v>
                </c:pt>
                <c:pt idx="5">
                  <c:v>12.64</c:v>
                </c:pt>
                <c:pt idx="6">
                  <c:v>#N/A</c:v>
                </c:pt>
                <c:pt idx="7">
                  <c:v>12.02</c:v>
                </c:pt>
                <c:pt idx="8">
                  <c:v>#N/A</c:v>
                </c:pt>
                <c:pt idx="9">
                  <c:v>10.34</c:v>
                </c:pt>
              </c:numCache>
            </c:numRef>
          </c:val>
          <c:extLst>
            <c:ext xmlns:c16="http://schemas.microsoft.com/office/drawing/2014/chart" uri="{C3380CC4-5D6E-409C-BE32-E72D297353CC}">
              <c16:uniqueId val="{00000007-68D7-4514-874C-BAF63AFDFDD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15.21</c:v>
                </c:pt>
                <c:pt idx="2">
                  <c:v>#N/A</c:v>
                </c:pt>
                <c:pt idx="3">
                  <c:v>15.93</c:v>
                </c:pt>
                <c:pt idx="4">
                  <c:v>#N/A</c:v>
                </c:pt>
                <c:pt idx="5">
                  <c:v>15.64</c:v>
                </c:pt>
                <c:pt idx="6">
                  <c:v>#N/A</c:v>
                </c:pt>
                <c:pt idx="7">
                  <c:v>17.04</c:v>
                </c:pt>
                <c:pt idx="8">
                  <c:v>#N/A</c:v>
                </c:pt>
                <c:pt idx="9">
                  <c:v>16.989999999999998</c:v>
                </c:pt>
              </c:numCache>
            </c:numRef>
          </c:val>
          <c:extLst>
            <c:ext xmlns:c16="http://schemas.microsoft.com/office/drawing/2014/chart" uri="{C3380CC4-5D6E-409C-BE32-E72D297353CC}">
              <c16:uniqueId val="{00000008-68D7-4514-874C-BAF63AFDFDD9}"/>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9.42</c:v>
                </c:pt>
                <c:pt idx="2">
                  <c:v>#N/A</c:v>
                </c:pt>
                <c:pt idx="3">
                  <c:v>11.47</c:v>
                </c:pt>
                <c:pt idx="4">
                  <c:v>#N/A</c:v>
                </c:pt>
                <c:pt idx="5">
                  <c:v>11.69</c:v>
                </c:pt>
                <c:pt idx="6">
                  <c:v>#N/A</c:v>
                </c:pt>
                <c:pt idx="7">
                  <c:v>24.06</c:v>
                </c:pt>
                <c:pt idx="8">
                  <c:v>#N/A</c:v>
                </c:pt>
                <c:pt idx="9">
                  <c:v>25.22</c:v>
                </c:pt>
              </c:numCache>
            </c:numRef>
          </c:val>
          <c:extLst>
            <c:ext xmlns:c16="http://schemas.microsoft.com/office/drawing/2014/chart" uri="{C3380CC4-5D6E-409C-BE32-E72D297353CC}">
              <c16:uniqueId val="{00000009-68D7-4514-874C-BAF63AFDFD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412</c:v>
                </c:pt>
                <c:pt idx="5">
                  <c:v>418</c:v>
                </c:pt>
                <c:pt idx="8">
                  <c:v>427</c:v>
                </c:pt>
                <c:pt idx="11">
                  <c:v>432</c:v>
                </c:pt>
                <c:pt idx="14">
                  <c:v>459</c:v>
                </c:pt>
              </c:numCache>
            </c:numRef>
          </c:val>
          <c:extLst>
            <c:ext xmlns:c16="http://schemas.microsoft.com/office/drawing/2014/chart" uri="{C3380CC4-5D6E-409C-BE32-E72D297353CC}">
              <c16:uniqueId val="{00000000-9393-4214-A48F-391CB57E55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93-4214-A48F-391CB57E55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2</c:v>
                </c:pt>
                <c:pt idx="6">
                  <c:v>2</c:v>
                </c:pt>
                <c:pt idx="9">
                  <c:v>0</c:v>
                </c:pt>
                <c:pt idx="12">
                  <c:v>0</c:v>
                </c:pt>
              </c:numCache>
            </c:numRef>
          </c:val>
          <c:extLst>
            <c:ext xmlns:c16="http://schemas.microsoft.com/office/drawing/2014/chart" uri="{C3380CC4-5D6E-409C-BE32-E72D297353CC}">
              <c16:uniqueId val="{00000002-9393-4214-A48F-391CB57E55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34</c:v>
                </c:pt>
                <c:pt idx="6">
                  <c:v>35</c:v>
                </c:pt>
                <c:pt idx="9">
                  <c:v>36</c:v>
                </c:pt>
                <c:pt idx="12">
                  <c:v>35</c:v>
                </c:pt>
              </c:numCache>
            </c:numRef>
          </c:val>
          <c:extLst>
            <c:ext xmlns:c16="http://schemas.microsoft.com/office/drawing/2014/chart" uri="{C3380CC4-5D6E-409C-BE32-E72D297353CC}">
              <c16:uniqueId val="{00000003-9393-4214-A48F-391CB57E55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80</c:v>
                </c:pt>
                <c:pt idx="3">
                  <c:v>75</c:v>
                </c:pt>
                <c:pt idx="6">
                  <c:v>74</c:v>
                </c:pt>
                <c:pt idx="9">
                  <c:v>78</c:v>
                </c:pt>
                <c:pt idx="12">
                  <c:v>74</c:v>
                </c:pt>
              </c:numCache>
            </c:numRef>
          </c:val>
          <c:extLst>
            <c:ext xmlns:c16="http://schemas.microsoft.com/office/drawing/2014/chart" uri="{C3380CC4-5D6E-409C-BE32-E72D297353CC}">
              <c16:uniqueId val="{00000004-9393-4214-A48F-391CB57E55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93-4214-A48F-391CB57E55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93-4214-A48F-391CB57E55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561</c:v>
                </c:pt>
                <c:pt idx="3">
                  <c:v>573</c:v>
                </c:pt>
                <c:pt idx="6">
                  <c:v>572</c:v>
                </c:pt>
                <c:pt idx="9">
                  <c:v>591</c:v>
                </c:pt>
                <c:pt idx="12">
                  <c:v>605</c:v>
                </c:pt>
              </c:numCache>
            </c:numRef>
          </c:val>
          <c:extLst>
            <c:ext xmlns:c16="http://schemas.microsoft.com/office/drawing/2014/chart" uri="{C3380CC4-5D6E-409C-BE32-E72D297353CC}">
              <c16:uniqueId val="{00000007-9393-4214-A48F-391CB57E55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297</c:v>
                </c:pt>
                <c:pt idx="2">
                  <c:v>#N/A</c:v>
                </c:pt>
                <c:pt idx="3">
                  <c:v>#N/A</c:v>
                </c:pt>
                <c:pt idx="4">
                  <c:v>266</c:v>
                </c:pt>
                <c:pt idx="5">
                  <c:v>#N/A</c:v>
                </c:pt>
                <c:pt idx="6">
                  <c:v>#N/A</c:v>
                </c:pt>
                <c:pt idx="7">
                  <c:v>256</c:v>
                </c:pt>
                <c:pt idx="8">
                  <c:v>#N/A</c:v>
                </c:pt>
                <c:pt idx="9">
                  <c:v>#N/A</c:v>
                </c:pt>
                <c:pt idx="10">
                  <c:v>273</c:v>
                </c:pt>
                <c:pt idx="11">
                  <c:v>#N/A</c:v>
                </c:pt>
                <c:pt idx="12">
                  <c:v>#N/A</c:v>
                </c:pt>
                <c:pt idx="13">
                  <c:v>255</c:v>
                </c:pt>
                <c:pt idx="14">
                  <c:v>#N/A</c:v>
                </c:pt>
              </c:numCache>
            </c:numRef>
          </c:val>
          <c:smooth val="0"/>
          <c:extLst>
            <c:ext xmlns:c16="http://schemas.microsoft.com/office/drawing/2014/chart" uri="{C3380CC4-5D6E-409C-BE32-E72D297353CC}">
              <c16:uniqueId val="{00000008-9393-4214-A48F-391CB57E55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5192</c:v>
                </c:pt>
                <c:pt idx="5">
                  <c:v>4891</c:v>
                </c:pt>
                <c:pt idx="8">
                  <c:v>5233</c:v>
                </c:pt>
                <c:pt idx="11">
                  <c:v>4965</c:v>
                </c:pt>
                <c:pt idx="14">
                  <c:v>5733</c:v>
                </c:pt>
              </c:numCache>
            </c:numRef>
          </c:val>
          <c:extLst>
            <c:ext xmlns:c16="http://schemas.microsoft.com/office/drawing/2014/chart" uri="{C3380CC4-5D6E-409C-BE32-E72D297353CC}">
              <c16:uniqueId val="{00000000-07D9-447C-932D-8FAB5D8607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57</c:v>
                </c:pt>
                <c:pt idx="5">
                  <c:v>43</c:v>
                </c:pt>
                <c:pt idx="8">
                  <c:v>28</c:v>
                </c:pt>
                <c:pt idx="11">
                  <c:v>18</c:v>
                </c:pt>
                <c:pt idx="14">
                  <c:v>10</c:v>
                </c:pt>
              </c:numCache>
            </c:numRef>
          </c:val>
          <c:extLst>
            <c:ext xmlns:c16="http://schemas.microsoft.com/office/drawing/2014/chart" uri="{C3380CC4-5D6E-409C-BE32-E72D297353CC}">
              <c16:uniqueId val="{00000001-07D9-447C-932D-8FAB5D8607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6722</c:v>
                </c:pt>
                <c:pt idx="5">
                  <c:v>8921</c:v>
                </c:pt>
                <c:pt idx="8">
                  <c:v>11726</c:v>
                </c:pt>
                <c:pt idx="11">
                  <c:v>9596</c:v>
                </c:pt>
                <c:pt idx="14">
                  <c:v>8141</c:v>
                </c:pt>
              </c:numCache>
            </c:numRef>
          </c:val>
          <c:extLst>
            <c:ext xmlns:c16="http://schemas.microsoft.com/office/drawing/2014/chart" uri="{C3380CC4-5D6E-409C-BE32-E72D297353CC}">
              <c16:uniqueId val="{00000002-07D9-447C-932D-8FAB5D8607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D9-447C-932D-8FAB5D8607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D9-447C-932D-8FAB5D8607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c:v>
                </c:pt>
                <c:pt idx="3">
                  <c:v>5</c:v>
                </c:pt>
                <c:pt idx="6">
                  <c:v>3</c:v>
                </c:pt>
                <c:pt idx="9">
                  <c:v>2</c:v>
                </c:pt>
                <c:pt idx="12">
                  <c:v>1</c:v>
                </c:pt>
              </c:numCache>
            </c:numRef>
          </c:val>
          <c:extLst>
            <c:ext xmlns:c16="http://schemas.microsoft.com/office/drawing/2014/chart" uri="{C3380CC4-5D6E-409C-BE32-E72D297353CC}">
              <c16:uniqueId val="{00000005-07D9-447C-932D-8FAB5D8607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1092</c:v>
                </c:pt>
                <c:pt idx="3">
                  <c:v>1080</c:v>
                </c:pt>
                <c:pt idx="6">
                  <c:v>1051</c:v>
                </c:pt>
                <c:pt idx="9">
                  <c:v>1050</c:v>
                </c:pt>
                <c:pt idx="12">
                  <c:v>1018</c:v>
                </c:pt>
              </c:numCache>
            </c:numRef>
          </c:val>
          <c:extLst>
            <c:ext xmlns:c16="http://schemas.microsoft.com/office/drawing/2014/chart" uri="{C3380CC4-5D6E-409C-BE32-E72D297353CC}">
              <c16:uniqueId val="{00000006-07D9-447C-932D-8FAB5D8607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220</c:v>
                </c:pt>
                <c:pt idx="3">
                  <c:v>195</c:v>
                </c:pt>
                <c:pt idx="6">
                  <c:v>166</c:v>
                </c:pt>
                <c:pt idx="9">
                  <c:v>140</c:v>
                </c:pt>
                <c:pt idx="12">
                  <c:v>113</c:v>
                </c:pt>
              </c:numCache>
            </c:numRef>
          </c:val>
          <c:extLst>
            <c:ext xmlns:c16="http://schemas.microsoft.com/office/drawing/2014/chart" uri="{C3380CC4-5D6E-409C-BE32-E72D297353CC}">
              <c16:uniqueId val="{00000007-07D9-447C-932D-8FAB5D8607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1342</c:v>
                </c:pt>
                <c:pt idx="3">
                  <c:v>1209</c:v>
                </c:pt>
                <c:pt idx="6">
                  <c:v>1196</c:v>
                </c:pt>
                <c:pt idx="9">
                  <c:v>1067</c:v>
                </c:pt>
                <c:pt idx="12">
                  <c:v>1039</c:v>
                </c:pt>
              </c:numCache>
            </c:numRef>
          </c:val>
          <c:extLst>
            <c:ext xmlns:c16="http://schemas.microsoft.com/office/drawing/2014/chart" uri="{C3380CC4-5D6E-409C-BE32-E72D297353CC}">
              <c16:uniqueId val="{00000008-07D9-447C-932D-8FAB5D8607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9-07D9-447C-932D-8FAB5D8607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5969</c:v>
                </c:pt>
                <c:pt idx="3">
                  <c:v>5987</c:v>
                </c:pt>
                <c:pt idx="6">
                  <c:v>6021</c:v>
                </c:pt>
                <c:pt idx="9">
                  <c:v>5716</c:v>
                </c:pt>
                <c:pt idx="12">
                  <c:v>6007</c:v>
                </c:pt>
              </c:numCache>
            </c:numRef>
          </c:val>
          <c:extLst>
            <c:ext xmlns:c16="http://schemas.microsoft.com/office/drawing/2014/chart" uri="{C3380CC4-5D6E-409C-BE32-E72D297353CC}">
              <c16:uniqueId val="{0000000A-07D9-447C-932D-8FAB5D8607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D9-447C-932D-8FAB5D8607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849</c:v>
                </c:pt>
                <c:pt idx="1">
                  <c:v>834</c:v>
                </c:pt>
                <c:pt idx="2">
                  <c:v>818</c:v>
                </c:pt>
              </c:numCache>
            </c:numRef>
          </c:val>
          <c:extLst>
            <c:ext xmlns:c16="http://schemas.microsoft.com/office/drawing/2014/chart" uri="{C3380CC4-5D6E-409C-BE32-E72D297353CC}">
              <c16:uniqueId val="{00000000-9820-4B71-8F03-F8704E5671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614</c:v>
                </c:pt>
                <c:pt idx="1">
                  <c:v>554</c:v>
                </c:pt>
                <c:pt idx="2">
                  <c:v>354</c:v>
                </c:pt>
              </c:numCache>
            </c:numRef>
          </c:val>
          <c:extLst>
            <c:ext xmlns:c16="http://schemas.microsoft.com/office/drawing/2014/chart" uri="{C3380CC4-5D6E-409C-BE32-E72D297353CC}">
              <c16:uniqueId val="{00000001-9820-4B71-8F03-F8704E5671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9736</c:v>
                </c:pt>
                <c:pt idx="1">
                  <c:v>7665</c:v>
                </c:pt>
                <c:pt idx="2">
                  <c:v>6559</c:v>
                </c:pt>
              </c:numCache>
            </c:numRef>
          </c:val>
          <c:extLst>
            <c:ext xmlns:c16="http://schemas.microsoft.com/office/drawing/2014/chart" uri="{C3380CC4-5D6E-409C-BE32-E72D297353CC}">
              <c16:uniqueId val="{00000002-9820-4B71-8F03-F8704E5671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10,148
10,046
102.11
10,163,621
9,544,659
412,154
3,981,786
6,007,108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年度から減少し、この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は横ばい状態である。類似団体平均は上回っており、また近年の投資事業等の効果により、固定資産税をはじめとする税収は増加傾向にある。しかし、地方を取り巻く環境は依然厳しく、町民所得の伸びも鈍いことから、更なる地域経済が循環する仕組み作りが急務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町に潜む課題を明確にし、解決しながら自主財源の確保に努める。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42</xdr:row>
      <xdr:rowOff>159455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62388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48982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48982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数値としては減少したものの令和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年度に続き令和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類似団体平均値を上回った。投資事業に伴う地方債の元金償還、障害福祉サービス、保育料や子ども医療費等の無料化・無償化事業等、経常的な費用が大きく膨らんでいるの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上記はもとより、人件費や扶助費、物件費、頻発する災害に伴う普通建設事業費等の増が想定される以上は、個別施設整備計画や職員の定員管理計画等の各種計画に基づき、中長期的な視野をもって、財政運営に取り組んでいかなければならな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65</xdr:row>
      <xdr:rowOff>27178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49432"/>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65</xdr:row>
      <xdr:rowOff>27178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79176"/>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63</xdr:row>
      <xdr:rowOff>109474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7917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65</xdr:row>
      <xdr:rowOff>147828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1082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145051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年度まではふるさと納税の伸びに伴い、物件費（主に委託料）は増加傾向にあったが、令和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月に本町はふるさと納税指定取消処分を受けたため、令和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人件費については、近年の会計年度任用職員の雇用増や、また人勧に伴う給与のベースアップ等により上昇傾向にある。引き続き人員の適正配置や定員管理に努める必要がある。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122926</xdr:rowOff>
    </xdr:from>
    <xdr:to>
      <xdr:col>23</xdr:col>
      <xdr:colOff>133350</xdr:colOff>
      <xdr:row>87</xdr:row>
      <xdr:rowOff>110158</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38926"/>
          <a:ext cx="0" cy="11873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82235</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49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110158</xdr:rowOff>
    </xdr:from>
    <xdr:to>
      <xdr:col>24</xdr:col>
      <xdr:colOff>12700</xdr:colOff>
      <xdr:row>87</xdr:row>
      <xdr:rowOff>110158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2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37853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8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122926</xdr:rowOff>
    </xdr:from>
    <xdr:to>
      <xdr:col>24</xdr:col>
      <xdr:colOff>12700</xdr:colOff>
      <xdr:row>80</xdr:row>
      <xdr:rowOff>122926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3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85854</xdr:rowOff>
    </xdr:from>
    <xdr:to>
      <xdr:col>23</xdr:col>
      <xdr:colOff>133350</xdr:colOff>
      <xdr:row>83</xdr:row>
      <xdr:rowOff>158614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4144754"/>
          <a:ext cx="838200" cy="24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138144</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97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166067</xdr:rowOff>
    </xdr:from>
    <xdr:to>
      <xdr:col>23</xdr:col>
      <xdr:colOff>184150</xdr:colOff>
      <xdr:row>83</xdr:row>
      <xdr:rowOff>96217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2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158614</xdr:rowOff>
    </xdr:from>
    <xdr:to>
      <xdr:col>19</xdr:col>
      <xdr:colOff>133350</xdr:colOff>
      <xdr:row>90</xdr:row>
      <xdr:rowOff>9607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4388964"/>
          <a:ext cx="889000" cy="10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137413</xdr:rowOff>
    </xdr:from>
    <xdr:to>
      <xdr:col>19</xdr:col>
      <xdr:colOff>184150</xdr:colOff>
      <xdr:row>83</xdr:row>
      <xdr:rowOff>67563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77740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6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162894</xdr:rowOff>
    </xdr:from>
    <xdr:to>
      <xdr:col>15</xdr:col>
      <xdr:colOff>82550</xdr:colOff>
      <xdr:row>90</xdr:row>
      <xdr:rowOff>9607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5079044"/>
          <a:ext cx="889000" cy="36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110922</xdr:rowOff>
    </xdr:from>
    <xdr:to>
      <xdr:col>15</xdr:col>
      <xdr:colOff>133350</xdr:colOff>
      <xdr:row>83</xdr:row>
      <xdr:rowOff>41072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51249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3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125904</xdr:rowOff>
    </xdr:from>
    <xdr:to>
      <xdr:col>11</xdr:col>
      <xdr:colOff>31750</xdr:colOff>
      <xdr:row>87</xdr:row>
      <xdr:rowOff>162894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356254"/>
          <a:ext cx="889000" cy="7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64208</xdr:rowOff>
    </xdr:from>
    <xdr:to>
      <xdr:col>11</xdr:col>
      <xdr:colOff>82550</xdr:colOff>
      <xdr:row>82</xdr:row>
      <xdr:rowOff>165808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4535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152674</xdr:rowOff>
    </xdr:from>
    <xdr:to>
      <xdr:col>7</xdr:col>
      <xdr:colOff>31750</xdr:colOff>
      <xdr:row>81</xdr:row>
      <xdr:rowOff>82824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93001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6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35054</xdr:rowOff>
    </xdr:from>
    <xdr:to>
      <xdr:col>23</xdr:col>
      <xdr:colOff>184150</xdr:colOff>
      <xdr:row>82</xdr:row>
      <xdr:rowOff>136654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51581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3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107814</xdr:rowOff>
    </xdr:from>
    <xdr:to>
      <xdr:col>19</xdr:col>
      <xdr:colOff>184150</xdr:colOff>
      <xdr:row>84</xdr:row>
      <xdr:rowOff>37964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22741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42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130257</xdr:rowOff>
    </xdr:from>
    <xdr:to>
      <xdr:col>15</xdr:col>
      <xdr:colOff>133350</xdr:colOff>
      <xdr:row>90</xdr:row>
      <xdr:rowOff>60407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53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90</xdr:row>
      <xdr:rowOff>45184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547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112094</xdr:rowOff>
    </xdr:from>
    <xdr:to>
      <xdr:col>11</xdr:col>
      <xdr:colOff>82550</xdr:colOff>
      <xdr:row>88</xdr:row>
      <xdr:rowOff>42244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50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27021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511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75104</xdr:rowOff>
    </xdr:from>
    <xdr:to>
      <xdr:col>7</xdr:col>
      <xdr:colOff>31750</xdr:colOff>
      <xdr:row>84</xdr:row>
      <xdr:rowOff>5254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3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161481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類似団体、全国平均を下回っており、過剰な給与水準とはなっていない。今後も定員管理と併せ、職員採用と給与水準の適正化に努める。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122766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111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109361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4575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109361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4575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109361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会計年度任用職員数が正職員数に迫る状況にある。今後は経常、臨時問わず、あらゆる事業のスクラップ＆ビルドを継続的に行い、それに合わせ過剰な人員配置とならないよう管理に努めることが求め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103225</xdr:rowOff>
    </xdr:from>
    <xdr:to>
      <xdr:col>81</xdr:col>
      <xdr:colOff>44450</xdr:colOff>
      <xdr:row>59</xdr:row>
      <xdr:rowOff>109982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218775"/>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89230</xdr:rowOff>
    </xdr:from>
    <xdr:to>
      <xdr:col>77</xdr:col>
      <xdr:colOff>44450</xdr:colOff>
      <xdr:row>59</xdr:row>
      <xdr:rowOff>103225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204780"/>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81991</xdr:rowOff>
    </xdr:from>
    <xdr:to>
      <xdr:col>72</xdr:col>
      <xdr:colOff>203200</xdr:colOff>
      <xdr:row>59</xdr:row>
      <xdr:rowOff>89230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975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81991</xdr:rowOff>
    </xdr:from>
    <xdr:to>
      <xdr:col>68</xdr:col>
      <xdr:colOff>152400</xdr:colOff>
      <xdr:row>59</xdr:row>
      <xdr:rowOff>83921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197541"/>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59182</xdr:rowOff>
    </xdr:from>
    <xdr:to>
      <xdr:col>81</xdr:col>
      <xdr:colOff>95250</xdr:colOff>
      <xdr:row>59</xdr:row>
      <xdr:rowOff>160782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75709</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52425</xdr:rowOff>
    </xdr:from>
    <xdr:to>
      <xdr:col>77</xdr:col>
      <xdr:colOff>95250</xdr:colOff>
      <xdr:row>59</xdr:row>
      <xdr:rowOff>154025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164202</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93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38430</xdr:rowOff>
    </xdr:from>
    <xdr:to>
      <xdr:col>73</xdr:col>
      <xdr:colOff>44450</xdr:colOff>
      <xdr:row>59</xdr:row>
      <xdr:rowOff>140030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150207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9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31191</xdr:rowOff>
    </xdr:from>
    <xdr:to>
      <xdr:col>68</xdr:col>
      <xdr:colOff>203200</xdr:colOff>
      <xdr:row>59</xdr:row>
      <xdr:rowOff>132791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1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142968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91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33121</xdr:rowOff>
    </xdr:from>
    <xdr:to>
      <xdr:col>64</xdr:col>
      <xdr:colOff>152400</xdr:colOff>
      <xdr:row>59</xdr:row>
      <xdr:rowOff>134721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1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119498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23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本比率算定当初は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を超えており、「公債費負担適正化計画」を定め、地方債発行に許可を要していたが、現在は当時から半減し、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した公共施設の建替え等に多額の地方債の発行が見込まれるため、中長期的目線で公債費負担の平準化を図り、引き続き安定的な財政運営を目指す。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113454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7758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161713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8000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70696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84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118956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106273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年度を境として本比率は算出されていない。これは、近年のふるさと納税寄附金の受入の増加を受け、算定因子である特定目的基金が増加したことが主な要因である。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月にふるさと納税指定取消を受け、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年間ふるさと納税を受け入れられなくなり、その間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先述の特定目的金も活用し住民サービスを維持して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、ふるさと納税に復帰した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ソフト、ハードともに財政需要は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ので、基金の管理を適正に行い、安定的な財政運営を目指す。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13305</xdr:rowOff>
    </xdr:from>
    <xdr:to>
      <xdr:col>64</xdr:col>
      <xdr:colOff>152400</xdr:colOff>
      <xdr:row>16</xdr:row>
      <xdr:rowOff>114905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125082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10,148
10,046
102.11
10,163,621
9,544,659
412,154
3,981,786
6,007,108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近年、重要施策の遂行のため専門的な知識を持った任期付職員や、会計年度任用職員が増えており、職員数は増加傾向にある。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事務事業の見直しと併せて、定員管理も一体的に行い、人件費を抑制していく必要がある。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96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0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97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情報通信基盤整備費のシステム利用料や体育施設の指定管理委託料、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放課後児童健全育成事業委託料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等が主な増額の要因となっている。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類似団体平均値、県平均値を下回ってはいるが、経常的な物件費の削減に引き続き取り組み、適正規模を管理する必要がある。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74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136525</xdr:rowOff>
    </xdr:from>
    <xdr:to>
      <xdr:col>78</xdr:col>
      <xdr:colOff>69850</xdr:colOff>
      <xdr:row>16</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3682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136525</xdr:rowOff>
    </xdr:from>
    <xdr:to>
      <xdr:col>73</xdr:col>
      <xdr:colOff>180975</xdr:colOff>
      <xdr:row>15</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36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17</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1302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26052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152400</xdr:rowOff>
    </xdr:from>
    <xdr:to>
      <xdr:col>78</xdr:col>
      <xdr:colOff>120650</xdr:colOff>
      <xdr:row>16</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92727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9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85725</xdr:rowOff>
    </xdr:from>
    <xdr:to>
      <xdr:col>74</xdr:col>
      <xdr:colOff>31750</xdr:colOff>
      <xdr:row>15</xdr:row>
      <xdr:rowOff>15875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26052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5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161925</xdr:rowOff>
    </xdr:from>
    <xdr:to>
      <xdr:col>69</xdr:col>
      <xdr:colOff>142875</xdr:colOff>
      <xdr:row>15</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当町が進める子育て支援施策（保育料無償化、子ども医療費無料化等）による影響もあり、類似団体平均を上回っている。本施策は、本町の大きな課題である定住・移住問題とも密接に関わるため、サービス水準の維持を念頭に置いているが、財源に限りがある以上、将来においては終期を設定するなど抑制を図ることも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59</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607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123570</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151493</xdr:rowOff>
    </xdr:from>
    <xdr:to>
      <xdr:col>24</xdr:col>
      <xdr:colOff>114300</xdr:colOff>
      <xdr:row>59</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26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58</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499600"/>
          <a:ext cx="8382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58</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43543</xdr:rowOff>
    </xdr:from>
    <xdr:to>
      <xdr:col>20</xdr:col>
      <xdr:colOff>38100</xdr:colOff>
      <xdr:row>54</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167822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1037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27215</xdr:rowOff>
    </xdr:from>
    <xdr:to>
      <xdr:col>15</xdr:col>
      <xdr:colOff>149225</xdr:colOff>
      <xdr:row>54</xdr:row>
      <xdr:rowOff>128815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167822</xdr:rowOff>
    </xdr:from>
    <xdr:to>
      <xdr:col>11</xdr:col>
      <xdr:colOff>9525</xdr:colOff>
      <xdr:row>61</xdr:row>
      <xdr:rowOff>69850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102833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59872</xdr:rowOff>
    </xdr:from>
    <xdr:to>
      <xdr:col>11</xdr:col>
      <xdr:colOff>60325</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大型ハード整備が控える中で、既存施設の計画的な整備を図るため維持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補修費が増加することも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想定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特別会計への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繰出金についても国保、介護等の負担増加も想定されるため引き続き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56</xdr:row>
      <xdr:rowOff>85852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6550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21844</xdr:rowOff>
    </xdr:from>
    <xdr:to>
      <xdr:col>78</xdr:col>
      <xdr:colOff>69850</xdr:colOff>
      <xdr:row>56</xdr:row>
      <xdr:rowOff>53848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623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21844</xdr:rowOff>
    </xdr:from>
    <xdr:to>
      <xdr:col>73</xdr:col>
      <xdr:colOff>180975</xdr:colOff>
      <xdr:row>56</xdr:row>
      <xdr:rowOff>62992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893800" y="9623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62992</xdr:rowOff>
    </xdr:from>
    <xdr:to>
      <xdr:col>69</xdr:col>
      <xdr:colOff>92075</xdr:colOff>
      <xdr:row>56</xdr:row>
      <xdr:rowOff>90424</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664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7129</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xdr:rowOff>
    </xdr:from>
    <xdr:to>
      <xdr:col>78</xdr:col>
      <xdr:colOff>120650</xdr:colOff>
      <xdr:row>56</xdr:row>
      <xdr:rowOff>104648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114825</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142494</xdr:rowOff>
    </xdr:from>
    <xdr:to>
      <xdr:col>74</xdr:col>
      <xdr:colOff>31750</xdr:colOff>
      <xdr:row>56</xdr:row>
      <xdr:rowOff>72644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82821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151401</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に引き続き令和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年度も類似団体平均を上回った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。これは国保病院への繰出金、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都農町社会福祉協議会補助金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等の増によるものである。国保病院への繰出しは病院の安定した運営のために今後も見込まれるものであり、同率程度で推移するものと考えられる。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なお、令和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年度は一部事務組合負担金は伸びなかったものの、今後も注視していく必要がある。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38</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45464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38</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2663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124714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9920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14241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今後、施設の老朽化に伴う更新等により多額の地方債発行が見込まれるため、交付税措置率の高い有利な起債の活用や発行額の平準化により、実質公債費比率や将来負担比率を考慮しながら、公債費負担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73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66039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42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77470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96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本町の経常収支比率に占める割合は公債費以外の項目が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一貫して類似団体平均を上回っている。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を下回ったものの、依然として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占める割合が大きく、義務的経費の中長期的な負担を埋める財源を確保していく必要がある。また、人件費については、適正な定員管理に努める必要がある。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89204"/>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78892"/>
          <a:ext cx="889000" cy="4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76</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788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78</xdr:row>
      <xdr:rowOff>108713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34339"/>
          <a:ext cx="889000" cy="3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147691</xdr:rowOff>
    </xdr:from>
    <xdr:to>
      <xdr:col>29</xdr:col>
      <xdr:colOff>127000</xdr:colOff>
      <xdr:row>18</xdr:row>
      <xdr:rowOff>149890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81416"/>
          <a:ext cx="647700" cy="2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149890</xdr:rowOff>
    </xdr:from>
    <xdr:to>
      <xdr:col>26</xdr:col>
      <xdr:colOff>50800</xdr:colOff>
      <xdr:row>18</xdr:row>
      <xdr:rowOff>158436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83615"/>
          <a:ext cx="698500" cy="8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158436</xdr:rowOff>
    </xdr:from>
    <xdr:to>
      <xdr:col>22</xdr:col>
      <xdr:colOff>114300</xdr:colOff>
      <xdr:row>19</xdr:row>
      <xdr:rowOff>37461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92161"/>
          <a:ext cx="698500" cy="50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37461</xdr:rowOff>
    </xdr:from>
    <xdr:to>
      <xdr:col>18</xdr:col>
      <xdr:colOff>177800</xdr:colOff>
      <xdr:row>19</xdr:row>
      <xdr:rowOff>79002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42636"/>
          <a:ext cx="698500" cy="41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152551</xdr:rowOff>
    </xdr:from>
    <xdr:to>
      <xdr:col>15</xdr:col>
      <xdr:colOff>101600</xdr:colOff>
      <xdr:row>19</xdr:row>
      <xdr:rowOff>82701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92878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96891</xdr:rowOff>
    </xdr:from>
    <xdr:to>
      <xdr:col>29</xdr:col>
      <xdr:colOff>177800</xdr:colOff>
      <xdr:row>19</xdr:row>
      <xdr:rowOff>27041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3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68968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0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99090</xdr:rowOff>
    </xdr:from>
    <xdr:to>
      <xdr:col>26</xdr:col>
      <xdr:colOff>101600</xdr:colOff>
      <xdr:row>19</xdr:row>
      <xdr:rowOff>29240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3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14017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107635</xdr:rowOff>
    </xdr:from>
    <xdr:to>
      <xdr:col>22</xdr:col>
      <xdr:colOff>165100</xdr:colOff>
      <xdr:row>19</xdr:row>
      <xdr:rowOff>37785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4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22563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2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158111</xdr:rowOff>
    </xdr:from>
    <xdr:to>
      <xdr:col>19</xdr:col>
      <xdr:colOff>38100</xdr:colOff>
      <xdr:row>19</xdr:row>
      <xdr:rowOff>88261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91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73038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7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28202</xdr:rowOff>
    </xdr:from>
    <xdr:to>
      <xdr:col>15</xdr:col>
      <xdr:colOff>101600</xdr:colOff>
      <xdr:row>19</xdr:row>
      <xdr:rowOff>129802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3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114579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1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51268</xdr:rowOff>
    </xdr:from>
    <xdr:to>
      <xdr:col>29</xdr:col>
      <xdr:colOff>127000</xdr:colOff>
      <xdr:row>37</xdr:row>
      <xdr:rowOff>73540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75968"/>
          <a:ext cx="647700" cy="22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51268</xdr:rowOff>
    </xdr:from>
    <xdr:to>
      <xdr:col>26</xdr:col>
      <xdr:colOff>50800</xdr:colOff>
      <xdr:row>37</xdr:row>
      <xdr:rowOff>81753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75968"/>
          <a:ext cx="698500" cy="30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72397</xdr:rowOff>
    </xdr:from>
    <xdr:to>
      <xdr:col>22</xdr:col>
      <xdr:colOff>114300</xdr:colOff>
      <xdr:row>37</xdr:row>
      <xdr:rowOff>81753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97097"/>
          <a:ext cx="698500" cy="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25616</xdr:rowOff>
    </xdr:from>
    <xdr:to>
      <xdr:col>18</xdr:col>
      <xdr:colOff>177800</xdr:colOff>
      <xdr:row>37</xdr:row>
      <xdr:rowOff>72397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50316"/>
          <a:ext cx="698500" cy="46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51593</xdr:rowOff>
    </xdr:from>
    <xdr:to>
      <xdr:col>15</xdr:col>
      <xdr:colOff>101600</xdr:colOff>
      <xdr:row>36</xdr:row>
      <xdr:rowOff>153193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163370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22740</xdr:rowOff>
    </xdr:from>
    <xdr:to>
      <xdr:col>29</xdr:col>
      <xdr:colOff>177800</xdr:colOff>
      <xdr:row>37</xdr:row>
      <xdr:rowOff>124340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47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166267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468</xdr:rowOff>
    </xdr:from>
    <xdr:to>
      <xdr:col>26</xdr:col>
      <xdr:colOff>101600</xdr:colOff>
      <xdr:row>37</xdr:row>
      <xdr:rowOff>102068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86845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11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30953</xdr:rowOff>
    </xdr:from>
    <xdr:to>
      <xdr:col>22</xdr:col>
      <xdr:colOff>165100</xdr:colOff>
      <xdr:row>37</xdr:row>
      <xdr:rowOff>132553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117330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21597</xdr:rowOff>
    </xdr:from>
    <xdr:to>
      <xdr:col>19</xdr:col>
      <xdr:colOff>38100</xdr:colOff>
      <xdr:row>37</xdr:row>
      <xdr:rowOff>123197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4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107974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146266</xdr:rowOff>
    </xdr:from>
    <xdr:to>
      <xdr:col>15</xdr:col>
      <xdr:colOff>101600</xdr:colOff>
      <xdr:row>37</xdr:row>
      <xdr:rowOff>76416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9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61193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10,148
10,046
102.11
10,163,621
9,544,659
412,154
3,981,786
6,007,108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52352</xdr:rowOff>
    </xdr:from>
    <xdr:to>
      <xdr:col>24</xdr:col>
      <xdr:colOff>63500</xdr:colOff>
      <xdr:row>37</xdr:row>
      <xdr:rowOff>56112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396002"/>
          <a:ext cx="8382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52352</xdr:rowOff>
    </xdr:from>
    <xdr:to>
      <xdr:col>19</xdr:col>
      <xdr:colOff>177800</xdr:colOff>
      <xdr:row>37</xdr:row>
      <xdr:rowOff>64748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96002"/>
          <a:ext cx="8890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64748</xdr:rowOff>
    </xdr:from>
    <xdr:to>
      <xdr:col>15</xdr:col>
      <xdr:colOff>50800</xdr:colOff>
      <xdr:row>37</xdr:row>
      <xdr:rowOff>123949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08398"/>
          <a:ext cx="889000" cy="5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123949</xdr:rowOff>
    </xdr:from>
    <xdr:to>
      <xdr:col>10</xdr:col>
      <xdr:colOff>114300</xdr:colOff>
      <xdr:row>38</xdr:row>
      <xdr:rowOff>36790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67599"/>
          <a:ext cx="889000" cy="8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150611</xdr:rowOff>
    </xdr:from>
    <xdr:to>
      <xdr:col>6</xdr:col>
      <xdr:colOff>38100</xdr:colOff>
      <xdr:row>38</xdr:row>
      <xdr:rowOff>80761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97288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5312</xdr:rowOff>
    </xdr:from>
    <xdr:to>
      <xdr:col>24</xdr:col>
      <xdr:colOff>114300</xdr:colOff>
      <xdr:row>37</xdr:row>
      <xdr:rowOff>106912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155189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2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1552</xdr:rowOff>
    </xdr:from>
    <xdr:to>
      <xdr:col>20</xdr:col>
      <xdr:colOff>38100</xdr:colOff>
      <xdr:row>37</xdr:row>
      <xdr:rowOff>103152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94279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13948</xdr:rowOff>
    </xdr:from>
    <xdr:to>
      <xdr:col>15</xdr:col>
      <xdr:colOff>101600</xdr:colOff>
      <xdr:row>37</xdr:row>
      <xdr:rowOff>115548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106675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5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73149</xdr:rowOff>
    </xdr:from>
    <xdr:to>
      <xdr:col>10</xdr:col>
      <xdr:colOff>165100</xdr:colOff>
      <xdr:row>38</xdr:row>
      <xdr:rowOff>3299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165877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0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157440</xdr:rowOff>
    </xdr:from>
    <xdr:to>
      <xdr:col>6</xdr:col>
      <xdr:colOff>38100</xdr:colOff>
      <xdr:row>38</xdr:row>
      <xdr:rowOff>87590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78717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5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149901</xdr:rowOff>
    </xdr:from>
    <xdr:to>
      <xdr:col>24</xdr:col>
      <xdr:colOff>62865</xdr:colOff>
      <xdr:row>58</xdr:row>
      <xdr:rowOff>51550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9236751"/>
          <a:ext cx="1270" cy="758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55377</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9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51550</xdr:rowOff>
    </xdr:from>
    <xdr:to>
      <xdr:col>24</xdr:col>
      <xdr:colOff>152400</xdr:colOff>
      <xdr:row>58</xdr:row>
      <xdr:rowOff>51550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99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96578</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901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149901</xdr:rowOff>
    </xdr:from>
    <xdr:to>
      <xdr:col>24</xdr:col>
      <xdr:colOff>152400</xdr:colOff>
      <xdr:row>53</xdr:row>
      <xdr:rowOff>149901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23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18289</xdr:rowOff>
    </xdr:from>
    <xdr:to>
      <xdr:col>24</xdr:col>
      <xdr:colOff>63500</xdr:colOff>
      <xdr:row>57</xdr:row>
      <xdr:rowOff>43121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619489"/>
          <a:ext cx="838200" cy="19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151437</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526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1560</xdr:rowOff>
    </xdr:from>
    <xdr:to>
      <xdr:col>24</xdr:col>
      <xdr:colOff>114300</xdr:colOff>
      <xdr:row>57</xdr:row>
      <xdr:rowOff>103160</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7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41777</xdr:rowOff>
    </xdr:from>
    <xdr:to>
      <xdr:col>19</xdr:col>
      <xdr:colOff>177800</xdr:colOff>
      <xdr:row>56</xdr:row>
      <xdr:rowOff>18289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8785727"/>
          <a:ext cx="889000" cy="8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8096</xdr:rowOff>
    </xdr:from>
    <xdr:to>
      <xdr:col>20</xdr:col>
      <xdr:colOff>38100</xdr:colOff>
      <xdr:row>57</xdr:row>
      <xdr:rowOff>109696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78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100823</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87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41777</xdr:rowOff>
    </xdr:from>
    <xdr:to>
      <xdr:col>15</xdr:col>
      <xdr:colOff>50800</xdr:colOff>
      <xdr:row>52</xdr:row>
      <xdr:rowOff>134362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8785727"/>
          <a:ext cx="889000" cy="26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19554</xdr:rowOff>
    </xdr:from>
    <xdr:to>
      <xdr:col>15</xdr:col>
      <xdr:colOff>101600</xdr:colOff>
      <xdr:row>57</xdr:row>
      <xdr:rowOff>121154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112281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88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134362</xdr:rowOff>
    </xdr:from>
    <xdr:to>
      <xdr:col>10</xdr:col>
      <xdr:colOff>114300</xdr:colOff>
      <xdr:row>55</xdr:row>
      <xdr:rowOff>160634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049762"/>
          <a:ext cx="889000" cy="5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44984</xdr:rowOff>
    </xdr:from>
    <xdr:to>
      <xdr:col>10</xdr:col>
      <xdr:colOff>165100</xdr:colOff>
      <xdr:row>57</xdr:row>
      <xdr:rowOff>146584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137711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41470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163771</xdr:rowOff>
    </xdr:from>
    <xdr:to>
      <xdr:col>24</xdr:col>
      <xdr:colOff>114300</xdr:colOff>
      <xdr:row>57</xdr:row>
      <xdr:rowOff>93921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6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15198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1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138939</xdr:rowOff>
    </xdr:from>
    <xdr:to>
      <xdr:col>20</xdr:col>
      <xdr:colOff>38100</xdr:colOff>
      <xdr:row>56</xdr:row>
      <xdr:rowOff>69089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5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85616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3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162427</xdr:rowOff>
    </xdr:from>
    <xdr:to>
      <xdr:col>15</xdr:col>
      <xdr:colOff>101600</xdr:colOff>
      <xdr:row>51</xdr:row>
      <xdr:rowOff>92577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87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109104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851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83562</xdr:rowOff>
    </xdr:from>
    <xdr:to>
      <xdr:col>10</xdr:col>
      <xdr:colOff>165100</xdr:colOff>
      <xdr:row>53</xdr:row>
      <xdr:rowOff>13712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89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30239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877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109834</xdr:rowOff>
    </xdr:from>
    <xdr:to>
      <xdr:col>6</xdr:col>
      <xdr:colOff>38100</xdr:colOff>
      <xdr:row>56</xdr:row>
      <xdr:rowOff>39984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5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56511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31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77406</xdr:rowOff>
    </xdr:from>
    <xdr:to>
      <xdr:col>24</xdr:col>
      <xdr:colOff>63500</xdr:colOff>
      <xdr:row>78</xdr:row>
      <xdr:rowOff>103696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50506"/>
          <a:ext cx="8382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103696</xdr:rowOff>
    </xdr:from>
    <xdr:to>
      <xdr:col>19</xdr:col>
      <xdr:colOff>177800</xdr:colOff>
      <xdr:row>78</xdr:row>
      <xdr:rowOff>130690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76796"/>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130690</xdr:rowOff>
    </xdr:from>
    <xdr:to>
      <xdr:col>15</xdr:col>
      <xdr:colOff>50800</xdr:colOff>
      <xdr:row>78</xdr:row>
      <xdr:rowOff>143548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503790"/>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141529</xdr:rowOff>
    </xdr:from>
    <xdr:to>
      <xdr:col>10</xdr:col>
      <xdr:colOff>114300</xdr:colOff>
      <xdr:row>78</xdr:row>
      <xdr:rowOff>143548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514629"/>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149231</xdr:rowOff>
    </xdr:from>
    <xdr:to>
      <xdr:col>6</xdr:col>
      <xdr:colOff>38100</xdr:colOff>
      <xdr:row>78</xdr:row>
      <xdr:rowOff>79381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95908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26606</xdr:rowOff>
    </xdr:from>
    <xdr:to>
      <xdr:col>24</xdr:col>
      <xdr:colOff>114300</xdr:colOff>
      <xdr:row>78</xdr:row>
      <xdr:rowOff>128206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5033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7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52896</xdr:rowOff>
    </xdr:from>
    <xdr:to>
      <xdr:col>20</xdr:col>
      <xdr:colOff>38100</xdr:colOff>
      <xdr:row>78</xdr:row>
      <xdr:rowOff>154496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145623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1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79890</xdr:rowOff>
    </xdr:from>
    <xdr:to>
      <xdr:col>15</xdr:col>
      <xdr:colOff>101600</xdr:colOff>
      <xdr:row>79</xdr:row>
      <xdr:rowOff>10040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1167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92748</xdr:rowOff>
    </xdr:from>
    <xdr:to>
      <xdr:col>10</xdr:col>
      <xdr:colOff>165100</xdr:colOff>
      <xdr:row>79</xdr:row>
      <xdr:rowOff>22898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14025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90729</xdr:rowOff>
    </xdr:from>
    <xdr:to>
      <xdr:col>6</xdr:col>
      <xdr:colOff>38100</xdr:colOff>
      <xdr:row>79</xdr:row>
      <xdr:rowOff>20879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12006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682</xdr:rowOff>
    </xdr:from>
    <xdr:to>
      <xdr:col>24</xdr:col>
      <xdr:colOff>63500</xdr:colOff>
      <xdr:row>94</xdr:row>
      <xdr:rowOff>54632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945532"/>
          <a:ext cx="8382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110582</xdr:rowOff>
    </xdr:from>
    <xdr:to>
      <xdr:col>19</xdr:col>
      <xdr:colOff>177800</xdr:colOff>
      <xdr:row>94</xdr:row>
      <xdr:rowOff>54632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055432"/>
          <a:ext cx="889000" cy="1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110582</xdr:rowOff>
    </xdr:from>
    <xdr:to>
      <xdr:col>15</xdr:col>
      <xdr:colOff>50800</xdr:colOff>
      <xdr:row>95</xdr:row>
      <xdr:rowOff>2236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55432"/>
          <a:ext cx="889000" cy="2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165912</xdr:rowOff>
    </xdr:from>
    <xdr:to>
      <xdr:col>10</xdr:col>
      <xdr:colOff>114300</xdr:colOff>
      <xdr:row>95</xdr:row>
      <xdr:rowOff>2236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282212"/>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132810</xdr:rowOff>
    </xdr:from>
    <xdr:to>
      <xdr:col>6</xdr:col>
      <xdr:colOff>38100</xdr:colOff>
      <xdr:row>97</xdr:row>
      <xdr:rowOff>62960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54087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121332</xdr:rowOff>
    </xdr:from>
    <xdr:to>
      <xdr:col>24</xdr:col>
      <xdr:colOff>114300</xdr:colOff>
      <xdr:row>93</xdr:row>
      <xdr:rowOff>51482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9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144209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4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3832</xdr:rowOff>
    </xdr:from>
    <xdr:to>
      <xdr:col>20</xdr:col>
      <xdr:colOff>38100</xdr:colOff>
      <xdr:row>94</xdr:row>
      <xdr:rowOff>105432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2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121959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89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59782</xdr:rowOff>
    </xdr:from>
    <xdr:to>
      <xdr:col>15</xdr:col>
      <xdr:colOff>101600</xdr:colOff>
      <xdr:row>93</xdr:row>
      <xdr:rowOff>161382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0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6459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77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122886</xdr:rowOff>
    </xdr:from>
    <xdr:to>
      <xdr:col>10</xdr:col>
      <xdr:colOff>165100</xdr:colOff>
      <xdr:row>95</xdr:row>
      <xdr:rowOff>53036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69563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01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115112</xdr:rowOff>
    </xdr:from>
    <xdr:to>
      <xdr:col>6</xdr:col>
      <xdr:colOff>38100</xdr:colOff>
      <xdr:row>95</xdr:row>
      <xdr:rowOff>45262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3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61789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00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134186</xdr:rowOff>
    </xdr:from>
    <xdr:to>
      <xdr:col>55</xdr:col>
      <xdr:colOff>0</xdr:colOff>
      <xdr:row>37</xdr:row>
      <xdr:rowOff>11885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306386"/>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129125</xdr:rowOff>
    </xdr:from>
    <xdr:to>
      <xdr:col>50</xdr:col>
      <xdr:colOff>114300</xdr:colOff>
      <xdr:row>36</xdr:row>
      <xdr:rowOff>134186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01325"/>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107893</xdr:rowOff>
    </xdr:from>
    <xdr:to>
      <xdr:col>45</xdr:col>
      <xdr:colOff>177800</xdr:colOff>
      <xdr:row>36</xdr:row>
      <xdr:rowOff>129125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108643"/>
          <a:ext cx="889000" cy="19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107893</xdr:rowOff>
    </xdr:from>
    <xdr:to>
      <xdr:col>41</xdr:col>
      <xdr:colOff>50800</xdr:colOff>
      <xdr:row>36</xdr:row>
      <xdr:rowOff>100552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08643"/>
          <a:ext cx="889000" cy="1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141153</xdr:rowOff>
    </xdr:from>
    <xdr:to>
      <xdr:col>36</xdr:col>
      <xdr:colOff>165100</xdr:colOff>
      <xdr:row>37</xdr:row>
      <xdr:rowOff>71303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62430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132535</xdr:rowOff>
    </xdr:from>
    <xdr:to>
      <xdr:col>55</xdr:col>
      <xdr:colOff>50800</xdr:colOff>
      <xdr:row>37</xdr:row>
      <xdr:rowOff>62685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47462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1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83386</xdr:rowOff>
    </xdr:from>
    <xdr:to>
      <xdr:col>50</xdr:col>
      <xdr:colOff>165100</xdr:colOff>
      <xdr:row>37</xdr:row>
      <xdr:rowOff>13536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4663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78325</xdr:rowOff>
    </xdr:from>
    <xdr:to>
      <xdr:col>46</xdr:col>
      <xdr:colOff>38100</xdr:colOff>
      <xdr:row>37</xdr:row>
      <xdr:rowOff>8475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171052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4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57093</xdr:rowOff>
    </xdr:from>
    <xdr:to>
      <xdr:col>41</xdr:col>
      <xdr:colOff>101600</xdr:colOff>
      <xdr:row>35</xdr:row>
      <xdr:rowOff>158693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5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149820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15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49752</xdr:rowOff>
    </xdr:from>
    <xdr:to>
      <xdr:col>36</xdr:col>
      <xdr:colOff>165100</xdr:colOff>
      <xdr:row>36</xdr:row>
      <xdr:rowOff>151352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167879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9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161299</xdr:rowOff>
    </xdr:from>
    <xdr:to>
      <xdr:col>55</xdr:col>
      <xdr:colOff>0</xdr:colOff>
      <xdr:row>57</xdr:row>
      <xdr:rowOff>130887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62499"/>
          <a:ext cx="838200" cy="1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130887</xdr:rowOff>
    </xdr:from>
    <xdr:to>
      <xdr:col>50</xdr:col>
      <xdr:colOff>114300</xdr:colOff>
      <xdr:row>57</xdr:row>
      <xdr:rowOff>132399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03537"/>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98146</xdr:rowOff>
    </xdr:from>
    <xdr:to>
      <xdr:col>45</xdr:col>
      <xdr:colOff>177800</xdr:colOff>
      <xdr:row>57</xdr:row>
      <xdr:rowOff>132399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70796"/>
          <a:ext cx="889000" cy="3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98146</xdr:rowOff>
    </xdr:from>
    <xdr:to>
      <xdr:col>41</xdr:col>
      <xdr:colOff>50800</xdr:colOff>
      <xdr:row>57</xdr:row>
      <xdr:rowOff>119480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70796"/>
          <a:ext cx="889000" cy="2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93895</xdr:rowOff>
    </xdr:from>
    <xdr:to>
      <xdr:col>36</xdr:col>
      <xdr:colOff>165100</xdr:colOff>
      <xdr:row>58</xdr:row>
      <xdr:rowOff>24045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15172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5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110499</xdr:rowOff>
    </xdr:from>
    <xdr:to>
      <xdr:col>55</xdr:col>
      <xdr:colOff>50800</xdr:colOff>
      <xdr:row>57</xdr:row>
      <xdr:rowOff>40649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88926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80087</xdr:rowOff>
    </xdr:from>
    <xdr:to>
      <xdr:col>50</xdr:col>
      <xdr:colOff>165100</xdr:colOff>
      <xdr:row>58</xdr:row>
      <xdr:rowOff>10237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81599</xdr:rowOff>
    </xdr:from>
    <xdr:to>
      <xdr:col>46</xdr:col>
      <xdr:colOff>38100</xdr:colOff>
      <xdr:row>58</xdr:row>
      <xdr:rowOff>11749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2876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4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47346</xdr:rowOff>
    </xdr:from>
    <xdr:to>
      <xdr:col>41</xdr:col>
      <xdr:colOff>101600</xdr:colOff>
      <xdr:row>57</xdr:row>
      <xdr:rowOff>148946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140073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1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68680</xdr:rowOff>
    </xdr:from>
    <xdr:to>
      <xdr:col>36</xdr:col>
      <xdr:colOff>165100</xdr:colOff>
      <xdr:row>57</xdr:row>
      <xdr:rowOff>170280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15357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1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38819</xdr:rowOff>
    </xdr:from>
    <xdr:to>
      <xdr:col>55</xdr:col>
      <xdr:colOff>0</xdr:colOff>
      <xdr:row>78</xdr:row>
      <xdr:rowOff>104980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40469"/>
          <a:ext cx="838200" cy="23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104980</xdr:rowOff>
    </xdr:from>
    <xdr:to>
      <xdr:col>50</xdr:col>
      <xdr:colOff>114300</xdr:colOff>
      <xdr:row>78</xdr:row>
      <xdr:rowOff>121348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8080"/>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62447</xdr:rowOff>
    </xdr:from>
    <xdr:to>
      <xdr:col>45</xdr:col>
      <xdr:colOff>177800</xdr:colOff>
      <xdr:row>78</xdr:row>
      <xdr:rowOff>121348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35547"/>
          <a:ext cx="889000" cy="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62447</xdr:rowOff>
    </xdr:from>
    <xdr:to>
      <xdr:col>41</xdr:col>
      <xdr:colOff>50800</xdr:colOff>
      <xdr:row>78</xdr:row>
      <xdr:rowOff>69848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35547"/>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155203</xdr:rowOff>
    </xdr:from>
    <xdr:to>
      <xdr:col>36</xdr:col>
      <xdr:colOff>165100</xdr:colOff>
      <xdr:row>78</xdr:row>
      <xdr:rowOff>85353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159469</xdr:rowOff>
    </xdr:from>
    <xdr:to>
      <xdr:col>55</xdr:col>
      <xdr:colOff>50800</xdr:colOff>
      <xdr:row>77</xdr:row>
      <xdr:rowOff>89619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10896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54180</xdr:rowOff>
    </xdr:from>
    <xdr:to>
      <xdr:col>50</xdr:col>
      <xdr:colOff>165100</xdr:colOff>
      <xdr:row>78</xdr:row>
      <xdr:rowOff>155780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146907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2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70548</xdr:rowOff>
    </xdr:from>
    <xdr:to>
      <xdr:col>46</xdr:col>
      <xdr:colOff>38100</xdr:colOff>
      <xdr:row>79</xdr:row>
      <xdr:rowOff>698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163275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3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11647</xdr:rowOff>
    </xdr:from>
    <xdr:to>
      <xdr:col>41</xdr:col>
      <xdr:colOff>101600</xdr:colOff>
      <xdr:row>78</xdr:row>
      <xdr:rowOff>113247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104374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7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19048</xdr:rowOff>
    </xdr:from>
    <xdr:to>
      <xdr:col>36</xdr:col>
      <xdr:colOff>165100</xdr:colOff>
      <xdr:row>78</xdr:row>
      <xdr:rowOff>120648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111775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8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115323</xdr:rowOff>
    </xdr:from>
    <xdr:to>
      <xdr:col>55</xdr:col>
      <xdr:colOff>0</xdr:colOff>
      <xdr:row>98</xdr:row>
      <xdr:rowOff>31485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45973"/>
          <a:ext cx="838200" cy="8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135573</xdr:rowOff>
    </xdr:from>
    <xdr:to>
      <xdr:col>50</xdr:col>
      <xdr:colOff>114300</xdr:colOff>
      <xdr:row>98</xdr:row>
      <xdr:rowOff>31485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66223"/>
          <a:ext cx="889000" cy="6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135573</xdr:rowOff>
    </xdr:from>
    <xdr:to>
      <xdr:col>45</xdr:col>
      <xdr:colOff>177800</xdr:colOff>
      <xdr:row>97</xdr:row>
      <xdr:rowOff>170183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66223"/>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165494</xdr:rowOff>
    </xdr:from>
    <xdr:to>
      <xdr:col>41</xdr:col>
      <xdr:colOff>50800</xdr:colOff>
      <xdr:row>97</xdr:row>
      <xdr:rowOff>170183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96144"/>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62809</xdr:rowOff>
    </xdr:from>
    <xdr:to>
      <xdr:col>36</xdr:col>
      <xdr:colOff>165100</xdr:colOff>
      <xdr:row>97</xdr:row>
      <xdr:rowOff>164409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64523</xdr:rowOff>
    </xdr:from>
    <xdr:to>
      <xdr:col>55</xdr:col>
      <xdr:colOff>50800</xdr:colOff>
      <xdr:row>97</xdr:row>
      <xdr:rowOff>166123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42950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152135</xdr:rowOff>
    </xdr:from>
    <xdr:to>
      <xdr:col>50</xdr:col>
      <xdr:colOff>165100</xdr:colOff>
      <xdr:row>98</xdr:row>
      <xdr:rowOff>82285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73412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84773</xdr:rowOff>
    </xdr:from>
    <xdr:to>
      <xdr:col>46</xdr:col>
      <xdr:colOff>38100</xdr:colOff>
      <xdr:row>98</xdr:row>
      <xdr:rowOff>14923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6050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119383</xdr:rowOff>
    </xdr:from>
    <xdr:to>
      <xdr:col>41</xdr:col>
      <xdr:colOff>101600</xdr:colOff>
      <xdr:row>98</xdr:row>
      <xdr:rowOff>49533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40660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4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114694</xdr:rowOff>
    </xdr:from>
    <xdr:to>
      <xdr:col>36</xdr:col>
      <xdr:colOff>165100</xdr:colOff>
      <xdr:row>98</xdr:row>
      <xdr:rowOff>44844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35971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30132</xdr:rowOff>
    </xdr:from>
    <xdr:to>
      <xdr:col>85</xdr:col>
      <xdr:colOff>127000</xdr:colOff>
      <xdr:row>39</xdr:row>
      <xdr:rowOff>38019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16682"/>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38019</xdr:rowOff>
    </xdr:from>
    <xdr:to>
      <xdr:col>81</xdr:col>
      <xdr:colOff>50800</xdr:colOff>
      <xdr:row>39</xdr:row>
      <xdr:rowOff>39725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4569"/>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15364</xdr:rowOff>
    </xdr:from>
    <xdr:to>
      <xdr:col>76</xdr:col>
      <xdr:colOff>114300</xdr:colOff>
      <xdr:row>39</xdr:row>
      <xdr:rowOff>39725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01914"/>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7409</xdr:rowOff>
    </xdr:from>
    <xdr:to>
      <xdr:col>71</xdr:col>
      <xdr:colOff>177800</xdr:colOff>
      <xdr:row>39</xdr:row>
      <xdr:rowOff>15364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93959"/>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40292</xdr:rowOff>
    </xdr:from>
    <xdr:to>
      <xdr:col>67</xdr:col>
      <xdr:colOff>101600</xdr:colOff>
      <xdr:row>38</xdr:row>
      <xdr:rowOff>141892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158419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150782</xdr:rowOff>
    </xdr:from>
    <xdr:to>
      <xdr:col>85</xdr:col>
      <xdr:colOff>177800</xdr:colOff>
      <xdr:row>39</xdr:row>
      <xdr:rowOff>80932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65709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8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158669</xdr:rowOff>
    </xdr:from>
    <xdr:to>
      <xdr:col>81</xdr:col>
      <xdr:colOff>101600</xdr:colOff>
      <xdr:row>39</xdr:row>
      <xdr:rowOff>88819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79946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6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160375</xdr:rowOff>
    </xdr:from>
    <xdr:to>
      <xdr:col>76</xdr:col>
      <xdr:colOff>165100</xdr:colOff>
      <xdr:row>39</xdr:row>
      <xdr:rowOff>90525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81652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6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136014</xdr:rowOff>
    </xdr:from>
    <xdr:to>
      <xdr:col>72</xdr:col>
      <xdr:colOff>38100</xdr:colOff>
      <xdr:row>39</xdr:row>
      <xdr:rowOff>66164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57291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4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128059</xdr:rowOff>
    </xdr:from>
    <xdr:to>
      <xdr:col>67</xdr:col>
      <xdr:colOff>101600</xdr:colOff>
      <xdr:row>39</xdr:row>
      <xdr:rowOff>58209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49336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3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145631</xdr:rowOff>
    </xdr:from>
    <xdr:to>
      <xdr:col>85</xdr:col>
      <xdr:colOff>127000</xdr:colOff>
      <xdr:row>77</xdr:row>
      <xdr:rowOff>160060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347281"/>
          <a:ext cx="8382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145631</xdr:rowOff>
    </xdr:from>
    <xdr:to>
      <xdr:col>81</xdr:col>
      <xdr:colOff>50800</xdr:colOff>
      <xdr:row>78</xdr:row>
      <xdr:rowOff>4815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347281"/>
          <a:ext cx="8890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4815</xdr:rowOff>
    </xdr:from>
    <xdr:to>
      <xdr:col>76</xdr:col>
      <xdr:colOff>114300</xdr:colOff>
      <xdr:row>78</xdr:row>
      <xdr:rowOff>7291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37791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7291</xdr:rowOff>
    </xdr:from>
    <xdr:to>
      <xdr:col>71</xdr:col>
      <xdr:colOff>177800</xdr:colOff>
      <xdr:row>78</xdr:row>
      <xdr:rowOff>12464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380391"/>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9286</xdr:rowOff>
    </xdr:from>
    <xdr:to>
      <xdr:col>67</xdr:col>
      <xdr:colOff>101600</xdr:colOff>
      <xdr:row>77</xdr:row>
      <xdr:rowOff>110886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127413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109260</xdr:rowOff>
    </xdr:from>
    <xdr:to>
      <xdr:col>85</xdr:col>
      <xdr:colOff>177800</xdr:colOff>
      <xdr:row>78</xdr:row>
      <xdr:rowOff>39410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87687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94831</xdr:rowOff>
    </xdr:from>
    <xdr:to>
      <xdr:col>81</xdr:col>
      <xdr:colOff>101600</xdr:colOff>
      <xdr:row>78</xdr:row>
      <xdr:rowOff>24981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16108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125465</xdr:rowOff>
    </xdr:from>
    <xdr:to>
      <xdr:col>76</xdr:col>
      <xdr:colOff>165100</xdr:colOff>
      <xdr:row>78</xdr:row>
      <xdr:rowOff>55615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46742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127941</xdr:rowOff>
    </xdr:from>
    <xdr:to>
      <xdr:col>72</xdr:col>
      <xdr:colOff>38100</xdr:colOff>
      <xdr:row>78</xdr:row>
      <xdr:rowOff>58091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49218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4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133114</xdr:rowOff>
    </xdr:from>
    <xdr:to>
      <xdr:col>67</xdr:col>
      <xdr:colOff>101600</xdr:colOff>
      <xdr:row>78</xdr:row>
      <xdr:rowOff>63264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54391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4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8015</xdr:rowOff>
    </xdr:from>
    <xdr:to>
      <xdr:col>85</xdr:col>
      <xdr:colOff>126364</xdr:colOff>
      <xdr:row>99</xdr:row>
      <xdr:rowOff>93042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6467215"/>
          <a:ext cx="1269" cy="59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96869</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93042</xdr:rowOff>
    </xdr:from>
    <xdr:to>
      <xdr:col>86</xdr:col>
      <xdr:colOff>25400</xdr:colOff>
      <xdr:row>99</xdr:row>
      <xdr:rowOff>93042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126142</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624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8015</xdr:rowOff>
    </xdr:from>
    <xdr:to>
      <xdr:col>86</xdr:col>
      <xdr:colOff>25400</xdr:colOff>
      <xdr:row>96</xdr:row>
      <xdr:rowOff>8015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46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17529</xdr:rowOff>
    </xdr:from>
    <xdr:to>
      <xdr:col>85</xdr:col>
      <xdr:colOff>127000</xdr:colOff>
      <xdr:row>99</xdr:row>
      <xdr:rowOff>41156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91079"/>
          <a:ext cx="8382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159194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8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136317</xdr:rowOff>
    </xdr:from>
    <xdr:to>
      <xdr:col>85</xdr:col>
      <xdr:colOff>177800</xdr:colOff>
      <xdr:row>99</xdr:row>
      <xdr:rowOff>66467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3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111075</xdr:rowOff>
    </xdr:from>
    <xdr:to>
      <xdr:col>81</xdr:col>
      <xdr:colOff>50800</xdr:colOff>
      <xdr:row>99</xdr:row>
      <xdr:rowOff>17529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5541575"/>
          <a:ext cx="889000" cy="14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134575</xdr:rowOff>
    </xdr:from>
    <xdr:to>
      <xdr:col>81</xdr:col>
      <xdr:colOff>101600</xdr:colOff>
      <xdr:row>99</xdr:row>
      <xdr:rowOff>64725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81252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111075</xdr:rowOff>
    </xdr:from>
    <xdr:to>
      <xdr:col>76</xdr:col>
      <xdr:colOff>114300</xdr:colOff>
      <xdr:row>92</xdr:row>
      <xdr:rowOff>102347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5541575"/>
          <a:ext cx="889000" cy="3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94362</xdr:rowOff>
    </xdr:from>
    <xdr:to>
      <xdr:col>76</xdr:col>
      <xdr:colOff>165100</xdr:colOff>
      <xdr:row>99</xdr:row>
      <xdr:rowOff>24512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15639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98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102347</xdr:rowOff>
    </xdr:from>
    <xdr:to>
      <xdr:col>71</xdr:col>
      <xdr:colOff>177800</xdr:colOff>
      <xdr:row>96</xdr:row>
      <xdr:rowOff>39720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5875747"/>
          <a:ext cx="889000" cy="62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136435</xdr:rowOff>
    </xdr:from>
    <xdr:to>
      <xdr:col>72</xdr:col>
      <xdr:colOff>38100</xdr:colOff>
      <xdr:row>99</xdr:row>
      <xdr:rowOff>66585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57712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5028</xdr:rowOff>
    </xdr:from>
    <xdr:to>
      <xdr:col>67</xdr:col>
      <xdr:colOff>101600</xdr:colOff>
      <xdr:row>99</xdr:row>
      <xdr:rowOff>106628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7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97755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161806</xdr:rowOff>
    </xdr:from>
    <xdr:to>
      <xdr:col>85</xdr:col>
      <xdr:colOff>177800</xdr:colOff>
      <xdr:row>99</xdr:row>
      <xdr:rowOff>91956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114745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138179</xdr:rowOff>
    </xdr:from>
    <xdr:to>
      <xdr:col>81</xdr:col>
      <xdr:colOff>101600</xdr:colOff>
      <xdr:row>99</xdr:row>
      <xdr:rowOff>68329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59456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3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60275</xdr:rowOff>
    </xdr:from>
    <xdr:to>
      <xdr:col>76</xdr:col>
      <xdr:colOff>165100</xdr:colOff>
      <xdr:row>90</xdr:row>
      <xdr:rowOff>161875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54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89</xdr:row>
      <xdr:rowOff>6952</xdr:rowOff>
    </xdr:from>
    <xdr:ext cx="69018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47205" y="15266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51547</xdr:rowOff>
    </xdr:from>
    <xdr:to>
      <xdr:col>72</xdr:col>
      <xdr:colOff>38100</xdr:colOff>
      <xdr:row>92</xdr:row>
      <xdr:rowOff>153147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58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90</xdr:row>
      <xdr:rowOff>169674</xdr:rowOff>
    </xdr:from>
    <xdr:ext cx="69018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358205" y="1560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160370</xdr:rowOff>
    </xdr:from>
    <xdr:to>
      <xdr:col>67</xdr:col>
      <xdr:colOff>101600</xdr:colOff>
      <xdr:row>96</xdr:row>
      <xdr:rowOff>90520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4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107047</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22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133276</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48376"/>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133276</xdr:rowOff>
    </xdr:from>
    <xdr:to>
      <xdr:col>107</xdr:col>
      <xdr:colOff>50800</xdr:colOff>
      <xdr:row>38</xdr:row>
      <xdr:rowOff>138831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48376"/>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138831</xdr:rowOff>
    </xdr:from>
    <xdr:to>
      <xdr:col>102</xdr:col>
      <xdr:colOff>114300</xdr:colOff>
      <xdr:row>38</xdr:row>
      <xdr:rowOff>138831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39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49078</xdr:rowOff>
    </xdr:from>
    <xdr:to>
      <xdr:col>98</xdr:col>
      <xdr:colOff>38100</xdr:colOff>
      <xdr:row>38</xdr:row>
      <xdr:rowOff>150678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167205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82476</xdr:rowOff>
    </xdr:from>
    <xdr:to>
      <xdr:col>107</xdr:col>
      <xdr:colOff>101600</xdr:colOff>
      <xdr:row>39</xdr:row>
      <xdr:rowOff>12626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3753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690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88031</xdr:rowOff>
    </xdr:from>
    <xdr:to>
      <xdr:col>102</xdr:col>
      <xdr:colOff>165100</xdr:colOff>
      <xdr:row>39</xdr:row>
      <xdr:rowOff>18181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9308</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88031</xdr:rowOff>
    </xdr:from>
    <xdr:to>
      <xdr:col>98</xdr:col>
      <xdr:colOff>38100</xdr:colOff>
      <xdr:row>39</xdr:row>
      <xdr:rowOff>18181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9308</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37782</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3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44018</xdr:rowOff>
    </xdr:from>
    <xdr:to>
      <xdr:col>98</xdr:col>
      <xdr:colOff>38100</xdr:colOff>
      <xdr:row>58</xdr:row>
      <xdr:rowOff>145618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162145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158432</xdr:rowOff>
    </xdr:from>
    <xdr:to>
      <xdr:col>98</xdr:col>
      <xdr:colOff>38100</xdr:colOff>
      <xdr:row>59</xdr:row>
      <xdr:rowOff>88582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79709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121100</xdr:rowOff>
    </xdr:from>
    <xdr:to>
      <xdr:col>116</xdr:col>
      <xdr:colOff>63500</xdr:colOff>
      <xdr:row>76</xdr:row>
      <xdr:rowOff>143007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51300"/>
          <a:ext cx="8382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143007</xdr:rowOff>
    </xdr:from>
    <xdr:to>
      <xdr:col>111</xdr:col>
      <xdr:colOff>177800</xdr:colOff>
      <xdr:row>76</xdr:row>
      <xdr:rowOff>143937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73207"/>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143937</xdr:rowOff>
    </xdr:from>
    <xdr:to>
      <xdr:col>107</xdr:col>
      <xdr:colOff>50800</xdr:colOff>
      <xdr:row>76</xdr:row>
      <xdr:rowOff>158964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74137"/>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158964</xdr:rowOff>
    </xdr:from>
    <xdr:to>
      <xdr:col>102</xdr:col>
      <xdr:colOff>114300</xdr:colOff>
      <xdr:row>76</xdr:row>
      <xdr:rowOff>159116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8916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139421</xdr:rowOff>
    </xdr:from>
    <xdr:to>
      <xdr:col>98</xdr:col>
      <xdr:colOff>38100</xdr:colOff>
      <xdr:row>76</xdr:row>
      <xdr:rowOff>69571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86098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70300</xdr:rowOff>
    </xdr:from>
    <xdr:to>
      <xdr:col>116</xdr:col>
      <xdr:colOff>114300</xdr:colOff>
      <xdr:row>77</xdr:row>
      <xdr:rowOff>450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48727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92207</xdr:rowOff>
    </xdr:from>
    <xdr:to>
      <xdr:col>112</xdr:col>
      <xdr:colOff>38100</xdr:colOff>
      <xdr:row>77</xdr:row>
      <xdr:rowOff>22357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93137</xdr:rowOff>
    </xdr:from>
    <xdr:to>
      <xdr:col>107</xdr:col>
      <xdr:colOff>101600</xdr:colOff>
      <xdr:row>77</xdr:row>
      <xdr:rowOff>23287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14414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108164</xdr:rowOff>
    </xdr:from>
    <xdr:to>
      <xdr:col>102</xdr:col>
      <xdr:colOff>165100</xdr:colOff>
      <xdr:row>77</xdr:row>
      <xdr:rowOff>38314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29441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108316</xdr:rowOff>
    </xdr:from>
    <xdr:to>
      <xdr:col>98</xdr:col>
      <xdr:colOff>38100</xdr:colOff>
      <xdr:row>77</xdr:row>
      <xdr:rowOff>38466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29593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3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特に変動の大きい物件費、積立金については、ふるさと納税指定取消に伴うものであり、ふるさと納税寄付金の動向が本町財政構造に大きな影響を与えることがわかる。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また、扶助費は依然として、類似団体を大きく上回っているが、現在当町が重要施策として実施している子育て支援等に係る児童福祉関係補助費が大きな要因である。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なお、大きく伸びた要因としては国の施策である低所得者世帯への給付金事業が考えられる。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の新規整備の伸びは、水産加工場建設や企業立地促進に係る費用の増加によるものである。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公共施設の老朽化等に伴う更新整備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や体育施設の新規整備等も予定されている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ことから、公共施設等総合管理計画や個別施設計画等をもとに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費用と期間の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平準化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、分散化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10,148
10,046
102.11
10,163,621
9,544,659
412,154
3,981,786
6,007,108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115697</xdr:rowOff>
    </xdr:from>
    <xdr:to>
      <xdr:col>24</xdr:col>
      <xdr:colOff>63500</xdr:colOff>
      <xdr:row>38</xdr:row>
      <xdr:rowOff>136906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30797"/>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117983</xdr:rowOff>
    </xdr:from>
    <xdr:to>
      <xdr:col>19</xdr:col>
      <xdr:colOff>177800</xdr:colOff>
      <xdr:row>38</xdr:row>
      <xdr:rowOff>136906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33083"/>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117983</xdr:rowOff>
    </xdr:from>
    <xdr:to>
      <xdr:col>15</xdr:col>
      <xdr:colOff>50800</xdr:colOff>
      <xdr:row>38</xdr:row>
      <xdr:rowOff>128651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3308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111633</xdr:rowOff>
    </xdr:from>
    <xdr:to>
      <xdr:col>10</xdr:col>
      <xdr:colOff>114300</xdr:colOff>
      <xdr:row>38</xdr:row>
      <xdr:rowOff>128651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26733"/>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164338</xdr:rowOff>
    </xdr:from>
    <xdr:to>
      <xdr:col>6</xdr:col>
      <xdr:colOff>38100</xdr:colOff>
      <xdr:row>38</xdr:row>
      <xdr:rowOff>94488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111015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64897</xdr:rowOff>
    </xdr:from>
    <xdr:to>
      <xdr:col>24</xdr:col>
      <xdr:colOff>114300</xdr:colOff>
      <xdr:row>38</xdr:row>
      <xdr:rowOff>166497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151274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86106</xdr:rowOff>
    </xdr:from>
    <xdr:to>
      <xdr:col>20</xdr:col>
      <xdr:colOff>38100</xdr:colOff>
      <xdr:row>39</xdr:row>
      <xdr:rowOff>16256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7383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9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67183</xdr:rowOff>
    </xdr:from>
    <xdr:to>
      <xdr:col>15</xdr:col>
      <xdr:colOff>101600</xdr:colOff>
      <xdr:row>38</xdr:row>
      <xdr:rowOff>168783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159910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77851</xdr:rowOff>
    </xdr:from>
    <xdr:to>
      <xdr:col>10</xdr:col>
      <xdr:colOff>165100</xdr:colOff>
      <xdr:row>39</xdr:row>
      <xdr:rowOff>8001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170578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8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60833</xdr:rowOff>
    </xdr:from>
    <xdr:to>
      <xdr:col>6</xdr:col>
      <xdr:colOff>38100</xdr:colOff>
      <xdr:row>38</xdr:row>
      <xdr:rowOff>162433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153560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2574</xdr:rowOff>
    </xdr:from>
    <xdr:to>
      <xdr:col>24</xdr:col>
      <xdr:colOff>62865</xdr:colOff>
      <xdr:row>58</xdr:row>
      <xdr:rowOff>149458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432324"/>
          <a:ext cx="1270" cy="66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153285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149458</xdr:rowOff>
    </xdr:from>
    <xdr:to>
      <xdr:col>24</xdr:col>
      <xdr:colOff>152400</xdr:colOff>
      <xdr:row>58</xdr:row>
      <xdr:rowOff>149458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120701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2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2574</xdr:rowOff>
    </xdr:from>
    <xdr:to>
      <xdr:col>24</xdr:col>
      <xdr:colOff>152400</xdr:colOff>
      <xdr:row>55</xdr:row>
      <xdr:rowOff>2574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43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158343</xdr:rowOff>
    </xdr:from>
    <xdr:to>
      <xdr:col>24</xdr:col>
      <xdr:colOff>63500</xdr:colOff>
      <xdr:row>58</xdr:row>
      <xdr:rowOff>72858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30993"/>
          <a:ext cx="838200" cy="8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8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154490</xdr:rowOff>
    </xdr:from>
    <xdr:to>
      <xdr:col>24</xdr:col>
      <xdr:colOff>114300</xdr:colOff>
      <xdr:row>58</xdr:row>
      <xdr:rowOff>84640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117248</xdr:rowOff>
    </xdr:from>
    <xdr:to>
      <xdr:col>19</xdr:col>
      <xdr:colOff>177800</xdr:colOff>
      <xdr:row>57</xdr:row>
      <xdr:rowOff>158343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689748"/>
          <a:ext cx="889000" cy="12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149300</xdr:rowOff>
    </xdr:from>
    <xdr:to>
      <xdr:col>20</xdr:col>
      <xdr:colOff>38100</xdr:colOff>
      <xdr:row>58</xdr:row>
      <xdr:rowOff>79450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70577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117248</xdr:rowOff>
    </xdr:from>
    <xdr:to>
      <xdr:col>15</xdr:col>
      <xdr:colOff>50800</xdr:colOff>
      <xdr:row>51</xdr:row>
      <xdr:rowOff>57566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689748"/>
          <a:ext cx="889000" cy="1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129668</xdr:rowOff>
    </xdr:from>
    <xdr:to>
      <xdr:col>15</xdr:col>
      <xdr:colOff>101600</xdr:colOff>
      <xdr:row>58</xdr:row>
      <xdr:rowOff>59818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50945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57566</xdr:rowOff>
    </xdr:from>
    <xdr:to>
      <xdr:col>10</xdr:col>
      <xdr:colOff>114300</xdr:colOff>
      <xdr:row>55</xdr:row>
      <xdr:rowOff>100396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801516"/>
          <a:ext cx="889000" cy="7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78687</xdr:rowOff>
    </xdr:from>
    <xdr:to>
      <xdr:col>10</xdr:col>
      <xdr:colOff>165100</xdr:colOff>
      <xdr:row>58</xdr:row>
      <xdr:rowOff>8837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171414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61471</xdr:rowOff>
    </xdr:from>
    <xdr:to>
      <xdr:col>6</xdr:col>
      <xdr:colOff>38100</xdr:colOff>
      <xdr:row>58</xdr:row>
      <xdr:rowOff>163071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22058</xdr:rowOff>
    </xdr:from>
    <xdr:to>
      <xdr:col>24</xdr:col>
      <xdr:colOff>114300</xdr:colOff>
      <xdr:row>58</xdr:row>
      <xdr:rowOff>123658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132918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107543</xdr:rowOff>
    </xdr:from>
    <xdr:to>
      <xdr:col>20</xdr:col>
      <xdr:colOff>38100</xdr:colOff>
      <xdr:row>58</xdr:row>
      <xdr:rowOff>37693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54220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66448</xdr:rowOff>
    </xdr:from>
    <xdr:to>
      <xdr:col>15</xdr:col>
      <xdr:colOff>101600</xdr:colOff>
      <xdr:row>50</xdr:row>
      <xdr:rowOff>168048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13125</xdr:rowOff>
    </xdr:from>
    <xdr:ext cx="690189"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563205" y="84141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6766</xdr:rowOff>
    </xdr:from>
    <xdr:to>
      <xdr:col>10</xdr:col>
      <xdr:colOff>165100</xdr:colOff>
      <xdr:row>51</xdr:row>
      <xdr:rowOff>108366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124893</xdr:rowOff>
    </xdr:from>
    <xdr:ext cx="690189"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674205" y="85259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49596</xdr:rowOff>
    </xdr:from>
    <xdr:to>
      <xdr:col>6</xdr:col>
      <xdr:colOff>38100</xdr:colOff>
      <xdr:row>55</xdr:row>
      <xdr:rowOff>151196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167723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25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122136</xdr:rowOff>
    </xdr:from>
    <xdr:to>
      <xdr:col>24</xdr:col>
      <xdr:colOff>62865</xdr:colOff>
      <xdr:row>78</xdr:row>
      <xdr:rowOff>69619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637986"/>
          <a:ext cx="1270" cy="80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73446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69619</xdr:rowOff>
    </xdr:from>
    <xdr:to>
      <xdr:col>24</xdr:col>
      <xdr:colOff>152400</xdr:colOff>
      <xdr:row>78</xdr:row>
      <xdr:rowOff>69619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2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68813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41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122136</xdr:rowOff>
    </xdr:from>
    <xdr:to>
      <xdr:col>24</xdr:col>
      <xdr:colOff>152400</xdr:colOff>
      <xdr:row>73</xdr:row>
      <xdr:rowOff>122136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63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60106</xdr:rowOff>
    </xdr:from>
    <xdr:to>
      <xdr:col>24</xdr:col>
      <xdr:colOff>63500</xdr:colOff>
      <xdr:row>76</xdr:row>
      <xdr:rowOff>23526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8856"/>
          <a:ext cx="838200" cy="1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120172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141745</xdr:rowOff>
    </xdr:from>
    <xdr:to>
      <xdr:col>24</xdr:col>
      <xdr:colOff>114300</xdr:colOff>
      <xdr:row>76</xdr:row>
      <xdr:rowOff>71895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147407</xdr:rowOff>
    </xdr:from>
    <xdr:to>
      <xdr:col>19</xdr:col>
      <xdr:colOff>177800</xdr:colOff>
      <xdr:row>76</xdr:row>
      <xdr:rowOff>23526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320357"/>
          <a:ext cx="889000" cy="73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26946</xdr:rowOff>
    </xdr:from>
    <xdr:to>
      <xdr:col>20</xdr:col>
      <xdr:colOff>38100</xdr:colOff>
      <xdr:row>76</xdr:row>
      <xdr:rowOff>128546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119673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147407</xdr:rowOff>
    </xdr:from>
    <xdr:to>
      <xdr:col>15</xdr:col>
      <xdr:colOff>50800</xdr:colOff>
      <xdr:row>76</xdr:row>
      <xdr:rowOff>147793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320357"/>
          <a:ext cx="889000" cy="8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154032</xdr:rowOff>
    </xdr:from>
    <xdr:to>
      <xdr:col>15</xdr:col>
      <xdr:colOff>101600</xdr:colOff>
      <xdr:row>76</xdr:row>
      <xdr:rowOff>84182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75309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0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111075</xdr:rowOff>
    </xdr:from>
    <xdr:to>
      <xdr:col>10</xdr:col>
      <xdr:colOff>114300</xdr:colOff>
      <xdr:row>76</xdr:row>
      <xdr:rowOff>147793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41275"/>
          <a:ext cx="889000" cy="3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111429</xdr:rowOff>
    </xdr:from>
    <xdr:to>
      <xdr:col>10</xdr:col>
      <xdr:colOff>165100</xdr:colOff>
      <xdr:row>77</xdr:row>
      <xdr:rowOff>41579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32706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63522</xdr:rowOff>
    </xdr:from>
    <xdr:to>
      <xdr:col>6</xdr:col>
      <xdr:colOff>38100</xdr:colOff>
      <xdr:row>77</xdr:row>
      <xdr:rowOff>165122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156249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9306</xdr:rowOff>
    </xdr:from>
    <xdr:to>
      <xdr:col>24</xdr:col>
      <xdr:colOff>114300</xdr:colOff>
      <xdr:row>75</xdr:row>
      <xdr:rowOff>110906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32183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144176</xdr:rowOff>
    </xdr:from>
    <xdr:to>
      <xdr:col>20</xdr:col>
      <xdr:colOff>38100</xdr:colOff>
      <xdr:row>76</xdr:row>
      <xdr:rowOff>74326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90853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7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96607</xdr:rowOff>
    </xdr:from>
    <xdr:to>
      <xdr:col>15</xdr:col>
      <xdr:colOff>101600</xdr:colOff>
      <xdr:row>72</xdr:row>
      <xdr:rowOff>26757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2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43284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0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96993</xdr:rowOff>
    </xdr:from>
    <xdr:to>
      <xdr:col>10</xdr:col>
      <xdr:colOff>165100</xdr:colOff>
      <xdr:row>77</xdr:row>
      <xdr:rowOff>27143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43670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60275</xdr:rowOff>
    </xdr:from>
    <xdr:to>
      <xdr:col>6</xdr:col>
      <xdr:colOff>38100</xdr:colOff>
      <xdr:row>76</xdr:row>
      <xdr:rowOff>161875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123279</xdr:rowOff>
    </xdr:from>
    <xdr:to>
      <xdr:col>24</xdr:col>
      <xdr:colOff>63500</xdr:colOff>
      <xdr:row>97</xdr:row>
      <xdr:rowOff>148323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53929"/>
          <a:ext cx="8382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58364</xdr:rowOff>
    </xdr:from>
    <xdr:to>
      <xdr:col>19</xdr:col>
      <xdr:colOff>177800</xdr:colOff>
      <xdr:row>97</xdr:row>
      <xdr:rowOff>123279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89014"/>
          <a:ext cx="889000" cy="6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58364</xdr:rowOff>
    </xdr:from>
    <xdr:to>
      <xdr:col>15</xdr:col>
      <xdr:colOff>50800</xdr:colOff>
      <xdr:row>97</xdr:row>
      <xdr:rowOff>87511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89014"/>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115346</xdr:rowOff>
    </xdr:from>
    <xdr:to>
      <xdr:col>10</xdr:col>
      <xdr:colOff>114300</xdr:colOff>
      <xdr:row>97</xdr:row>
      <xdr:rowOff>87511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74546"/>
          <a:ext cx="889000" cy="14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86832</xdr:rowOff>
    </xdr:from>
    <xdr:to>
      <xdr:col>6</xdr:col>
      <xdr:colOff>38100</xdr:colOff>
      <xdr:row>98</xdr:row>
      <xdr:rowOff>16982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97523</xdr:rowOff>
    </xdr:from>
    <xdr:to>
      <xdr:col>24</xdr:col>
      <xdr:colOff>114300</xdr:colOff>
      <xdr:row>98</xdr:row>
      <xdr:rowOff>27673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12450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72479</xdr:rowOff>
    </xdr:from>
    <xdr:to>
      <xdr:col>20</xdr:col>
      <xdr:colOff>38100</xdr:colOff>
      <xdr:row>98</xdr:row>
      <xdr:rowOff>2629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165206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7564</xdr:rowOff>
    </xdr:from>
    <xdr:to>
      <xdr:col>15</xdr:col>
      <xdr:colOff>101600</xdr:colOff>
      <xdr:row>97</xdr:row>
      <xdr:rowOff>109164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100291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36711</xdr:rowOff>
    </xdr:from>
    <xdr:to>
      <xdr:col>10</xdr:col>
      <xdr:colOff>165100</xdr:colOff>
      <xdr:row>97</xdr:row>
      <xdr:rowOff>138311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64546</xdr:rowOff>
    </xdr:from>
    <xdr:to>
      <xdr:col>6</xdr:col>
      <xdr:colOff>38100</xdr:colOff>
      <xdr:row>96</xdr:row>
      <xdr:rowOff>166146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2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11223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29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43879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29476"/>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43879</xdr:rowOff>
    </xdr:from>
    <xdr:to>
      <xdr:col>50</xdr:col>
      <xdr:colOff>114300</xdr:colOff>
      <xdr:row>39</xdr:row>
      <xdr:rowOff>43879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43497</xdr:rowOff>
    </xdr:from>
    <xdr:to>
      <xdr:col>45</xdr:col>
      <xdr:colOff>177800</xdr:colOff>
      <xdr:row>39</xdr:row>
      <xdr:rowOff>43879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004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43497</xdr:rowOff>
    </xdr:from>
    <xdr:to>
      <xdr:col>41</xdr:col>
      <xdr:colOff>50800</xdr:colOff>
      <xdr:row>39</xdr:row>
      <xdr:rowOff>43879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3004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164529</xdr:rowOff>
    </xdr:from>
    <xdr:to>
      <xdr:col>50</xdr:col>
      <xdr:colOff>165100</xdr:colOff>
      <xdr:row>39</xdr:row>
      <xdr:rowOff>94679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85806</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164529</xdr:rowOff>
    </xdr:from>
    <xdr:to>
      <xdr:col>46</xdr:col>
      <xdr:colOff>38100</xdr:colOff>
      <xdr:row>39</xdr:row>
      <xdr:rowOff>94679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85806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164147</xdr:rowOff>
    </xdr:from>
    <xdr:to>
      <xdr:col>41</xdr:col>
      <xdr:colOff>101600</xdr:colOff>
      <xdr:row>39</xdr:row>
      <xdr:rowOff>94297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85424</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164529</xdr:rowOff>
    </xdr:from>
    <xdr:to>
      <xdr:col>36</xdr:col>
      <xdr:colOff>165100</xdr:colOff>
      <xdr:row>39</xdr:row>
      <xdr:rowOff>94679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85806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10371</xdr:rowOff>
    </xdr:from>
    <xdr:to>
      <xdr:col>55</xdr:col>
      <xdr:colOff>0</xdr:colOff>
      <xdr:row>56</xdr:row>
      <xdr:rowOff>35847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40121"/>
          <a:ext cx="838200" cy="1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10371</xdr:rowOff>
    </xdr:from>
    <xdr:to>
      <xdr:col>50</xdr:col>
      <xdr:colOff>114300</xdr:colOff>
      <xdr:row>56</xdr:row>
      <xdr:rowOff>143317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40121"/>
          <a:ext cx="889000" cy="30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120735</xdr:rowOff>
    </xdr:from>
    <xdr:to>
      <xdr:col>45</xdr:col>
      <xdr:colOff>177800</xdr:colOff>
      <xdr:row>56</xdr:row>
      <xdr:rowOff>143317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21935"/>
          <a:ext cx="889000" cy="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120735</xdr:rowOff>
    </xdr:from>
    <xdr:to>
      <xdr:col>41</xdr:col>
      <xdr:colOff>50800</xdr:colOff>
      <xdr:row>57</xdr:row>
      <xdr:rowOff>483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21935"/>
          <a:ext cx="889000" cy="5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123913</xdr:rowOff>
    </xdr:from>
    <xdr:to>
      <xdr:col>36</xdr:col>
      <xdr:colOff>165100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156497</xdr:rowOff>
    </xdr:from>
    <xdr:to>
      <xdr:col>55</xdr:col>
      <xdr:colOff>50800</xdr:colOff>
      <xdr:row>56</xdr:row>
      <xdr:rowOff>86647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8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134924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131021</xdr:rowOff>
    </xdr:from>
    <xdr:to>
      <xdr:col>50</xdr:col>
      <xdr:colOff>165100</xdr:colOff>
      <xdr:row>55</xdr:row>
      <xdr:rowOff>61171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77698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6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92517</xdr:rowOff>
    </xdr:from>
    <xdr:to>
      <xdr:col>46</xdr:col>
      <xdr:colOff>38100</xdr:colOff>
      <xdr:row>57</xdr:row>
      <xdr:rowOff>22667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13794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69935</xdr:rowOff>
    </xdr:from>
    <xdr:to>
      <xdr:col>41</xdr:col>
      <xdr:colOff>101600</xdr:colOff>
      <xdr:row>57</xdr:row>
      <xdr:rowOff>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162662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6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121133</xdr:rowOff>
    </xdr:from>
    <xdr:to>
      <xdr:col>36</xdr:col>
      <xdr:colOff>165100</xdr:colOff>
      <xdr:row>57</xdr:row>
      <xdr:rowOff>51283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67810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18166</xdr:rowOff>
    </xdr:from>
    <xdr:to>
      <xdr:col>55</xdr:col>
      <xdr:colOff>0</xdr:colOff>
      <xdr:row>76</xdr:row>
      <xdr:rowOff>164726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048366"/>
          <a:ext cx="838200" cy="14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164726</xdr:rowOff>
    </xdr:from>
    <xdr:to>
      <xdr:col>50</xdr:col>
      <xdr:colOff>114300</xdr:colOff>
      <xdr:row>77</xdr:row>
      <xdr:rowOff>4483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94926"/>
          <a:ext cx="889000" cy="1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4483</xdr:rowOff>
    </xdr:from>
    <xdr:to>
      <xdr:col>45</xdr:col>
      <xdr:colOff>177800</xdr:colOff>
      <xdr:row>77</xdr:row>
      <xdr:rowOff>97670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06133"/>
          <a:ext cx="889000" cy="9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97670</xdr:rowOff>
    </xdr:from>
    <xdr:to>
      <xdr:col>41</xdr:col>
      <xdr:colOff>50800</xdr:colOff>
      <xdr:row>78</xdr:row>
      <xdr:rowOff>34961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99320"/>
          <a:ext cx="889000" cy="10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133308</xdr:rowOff>
    </xdr:from>
    <xdr:to>
      <xdr:col>36</xdr:col>
      <xdr:colOff>165100</xdr:colOff>
      <xdr:row>78</xdr:row>
      <xdr:rowOff>63458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79985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138817</xdr:rowOff>
    </xdr:from>
    <xdr:to>
      <xdr:col>55</xdr:col>
      <xdr:colOff>50800</xdr:colOff>
      <xdr:row>76</xdr:row>
      <xdr:rowOff>68966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997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161694</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4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113926</xdr:rowOff>
    </xdr:from>
    <xdr:to>
      <xdr:col>50</xdr:col>
      <xdr:colOff>165100</xdr:colOff>
      <xdr:row>77</xdr:row>
      <xdr:rowOff>44076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60604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125133</xdr:rowOff>
    </xdr:from>
    <xdr:to>
      <xdr:col>46</xdr:col>
      <xdr:colOff>38100</xdr:colOff>
      <xdr:row>77</xdr:row>
      <xdr:rowOff>55283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71810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3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46870</xdr:rowOff>
    </xdr:from>
    <xdr:to>
      <xdr:col>41</xdr:col>
      <xdr:colOff>101600</xdr:colOff>
      <xdr:row>77</xdr:row>
      <xdr:rowOff>148470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139597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155611</xdr:rowOff>
    </xdr:from>
    <xdr:to>
      <xdr:col>36</xdr:col>
      <xdr:colOff>165100</xdr:colOff>
      <xdr:row>78</xdr:row>
      <xdr:rowOff>85761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76888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4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79632</xdr:rowOff>
    </xdr:from>
    <xdr:to>
      <xdr:col>55</xdr:col>
      <xdr:colOff>0</xdr:colOff>
      <xdr:row>97</xdr:row>
      <xdr:rowOff>122884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10282"/>
          <a:ext cx="838200" cy="4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67704</xdr:rowOff>
    </xdr:from>
    <xdr:to>
      <xdr:col>50</xdr:col>
      <xdr:colOff>114300</xdr:colOff>
      <xdr:row>97</xdr:row>
      <xdr:rowOff>122884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98354"/>
          <a:ext cx="889000" cy="5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67704</xdr:rowOff>
    </xdr:from>
    <xdr:to>
      <xdr:col>45</xdr:col>
      <xdr:colOff>177800</xdr:colOff>
      <xdr:row>97</xdr:row>
      <xdr:rowOff>118183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98354"/>
          <a:ext cx="889000" cy="5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118183</xdr:rowOff>
    </xdr:from>
    <xdr:to>
      <xdr:col>41</xdr:col>
      <xdr:colOff>50800</xdr:colOff>
      <xdr:row>97</xdr:row>
      <xdr:rowOff>122413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48833"/>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71256</xdr:rowOff>
    </xdr:from>
    <xdr:to>
      <xdr:col>36</xdr:col>
      <xdr:colOff>165100</xdr:colOff>
      <xdr:row>97</xdr:row>
      <xdr:rowOff>1406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17933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28832</xdr:rowOff>
    </xdr:from>
    <xdr:to>
      <xdr:col>55</xdr:col>
      <xdr:colOff>50800</xdr:colOff>
      <xdr:row>97</xdr:row>
      <xdr:rowOff>130432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115209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7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72084</xdr:rowOff>
    </xdr:from>
    <xdr:to>
      <xdr:col>50</xdr:col>
      <xdr:colOff>165100</xdr:colOff>
      <xdr:row>98</xdr:row>
      <xdr:rowOff>2234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164811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16904</xdr:rowOff>
    </xdr:from>
    <xdr:to>
      <xdr:col>46</xdr:col>
      <xdr:colOff>38100</xdr:colOff>
      <xdr:row>97</xdr:row>
      <xdr:rowOff>118504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109631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67383</xdr:rowOff>
    </xdr:from>
    <xdr:to>
      <xdr:col>41</xdr:col>
      <xdr:colOff>101600</xdr:colOff>
      <xdr:row>97</xdr:row>
      <xdr:rowOff>168983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160110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71613</xdr:rowOff>
    </xdr:from>
    <xdr:to>
      <xdr:col>36</xdr:col>
      <xdr:colOff>165100</xdr:colOff>
      <xdr:row>98</xdr:row>
      <xdr:rowOff>1763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164340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9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148355</xdr:rowOff>
    </xdr:from>
    <xdr:to>
      <xdr:col>85</xdr:col>
      <xdr:colOff>127000</xdr:colOff>
      <xdr:row>38</xdr:row>
      <xdr:rowOff>169597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63455"/>
          <a:ext cx="838200" cy="2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165858</xdr:rowOff>
    </xdr:from>
    <xdr:to>
      <xdr:col>81</xdr:col>
      <xdr:colOff>50800</xdr:colOff>
      <xdr:row>38</xdr:row>
      <xdr:rowOff>169597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80958"/>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10835</xdr:rowOff>
    </xdr:from>
    <xdr:to>
      <xdr:col>76</xdr:col>
      <xdr:colOff>114300</xdr:colOff>
      <xdr:row>38</xdr:row>
      <xdr:rowOff>165858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25935"/>
          <a:ext cx="889000" cy="1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10835</xdr:rowOff>
    </xdr:from>
    <xdr:to>
      <xdr:col>71</xdr:col>
      <xdr:colOff>177800</xdr:colOff>
      <xdr:row>38</xdr:row>
      <xdr:rowOff>87595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25935"/>
          <a:ext cx="889000" cy="7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101946</xdr:rowOff>
    </xdr:from>
    <xdr:to>
      <xdr:col>67</xdr:col>
      <xdr:colOff>101600</xdr:colOff>
      <xdr:row>38</xdr:row>
      <xdr:rowOff>32096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97555</xdr:rowOff>
    </xdr:from>
    <xdr:to>
      <xdr:col>85</xdr:col>
      <xdr:colOff>177800</xdr:colOff>
      <xdr:row>39</xdr:row>
      <xdr:rowOff>27705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12482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118797</xdr:rowOff>
    </xdr:from>
    <xdr:to>
      <xdr:col>81</xdr:col>
      <xdr:colOff>101600</xdr:colOff>
      <xdr:row>39</xdr:row>
      <xdr:rowOff>48947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40074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115058</xdr:rowOff>
    </xdr:from>
    <xdr:to>
      <xdr:col>76</xdr:col>
      <xdr:colOff>165100</xdr:colOff>
      <xdr:row>39</xdr:row>
      <xdr:rowOff>45208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36335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131485</xdr:rowOff>
    </xdr:from>
    <xdr:to>
      <xdr:col>72</xdr:col>
      <xdr:colOff>38100</xdr:colOff>
      <xdr:row>38</xdr:row>
      <xdr:rowOff>61635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52762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36795</xdr:rowOff>
    </xdr:from>
    <xdr:to>
      <xdr:col>67</xdr:col>
      <xdr:colOff>101600</xdr:colOff>
      <xdr:row>38</xdr:row>
      <xdr:rowOff>138395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129522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4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126517</xdr:rowOff>
    </xdr:from>
    <xdr:to>
      <xdr:col>85</xdr:col>
      <xdr:colOff>127000</xdr:colOff>
      <xdr:row>58</xdr:row>
      <xdr:rowOff>10130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99167"/>
          <a:ext cx="838200" cy="5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10130</xdr:rowOff>
    </xdr:from>
    <xdr:to>
      <xdr:col>81</xdr:col>
      <xdr:colOff>50800</xdr:colOff>
      <xdr:row>58</xdr:row>
      <xdr:rowOff>18717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54230"/>
          <a:ext cx="8890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154642</xdr:rowOff>
    </xdr:from>
    <xdr:to>
      <xdr:col>76</xdr:col>
      <xdr:colOff>114300</xdr:colOff>
      <xdr:row>58</xdr:row>
      <xdr:rowOff>18717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27292"/>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153347</xdr:rowOff>
    </xdr:from>
    <xdr:to>
      <xdr:col>71</xdr:col>
      <xdr:colOff>177800</xdr:colOff>
      <xdr:row>57</xdr:row>
      <xdr:rowOff>154642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2599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59186</xdr:rowOff>
    </xdr:from>
    <xdr:to>
      <xdr:col>67</xdr:col>
      <xdr:colOff>101600</xdr:colOff>
      <xdr:row>57</xdr:row>
      <xdr:rowOff>160786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3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75717</xdr:rowOff>
    </xdr:from>
    <xdr:to>
      <xdr:col>85</xdr:col>
      <xdr:colOff>177800</xdr:colOff>
      <xdr:row>58</xdr:row>
      <xdr:rowOff>5867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162094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130780</xdr:rowOff>
    </xdr:from>
    <xdr:to>
      <xdr:col>81</xdr:col>
      <xdr:colOff>101600</xdr:colOff>
      <xdr:row>58</xdr:row>
      <xdr:rowOff>60930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52057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139367</xdr:rowOff>
    </xdr:from>
    <xdr:to>
      <xdr:col>76</xdr:col>
      <xdr:colOff>165100</xdr:colOff>
      <xdr:row>58</xdr:row>
      <xdr:rowOff>69517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1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60644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0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103842</xdr:rowOff>
    </xdr:from>
    <xdr:to>
      <xdr:col>72</xdr:col>
      <xdr:colOff>38100</xdr:colOff>
      <xdr:row>58</xdr:row>
      <xdr:rowOff>33992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25119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102547</xdr:rowOff>
    </xdr:from>
    <xdr:to>
      <xdr:col>67</xdr:col>
      <xdr:colOff>101600</xdr:colOff>
      <xdr:row>58</xdr:row>
      <xdr:rowOff>32697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23824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30131</xdr:rowOff>
    </xdr:from>
    <xdr:to>
      <xdr:col>85</xdr:col>
      <xdr:colOff>127000</xdr:colOff>
      <xdr:row>79</xdr:row>
      <xdr:rowOff>38019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74681"/>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38019</xdr:rowOff>
    </xdr:from>
    <xdr:to>
      <xdr:col>81</xdr:col>
      <xdr:colOff>50800</xdr:colOff>
      <xdr:row>79</xdr:row>
      <xdr:rowOff>39726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2569"/>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15365</xdr:rowOff>
    </xdr:from>
    <xdr:to>
      <xdr:col>76</xdr:col>
      <xdr:colOff>114300</xdr:colOff>
      <xdr:row>79</xdr:row>
      <xdr:rowOff>39726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59915"/>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7409</xdr:rowOff>
    </xdr:from>
    <xdr:to>
      <xdr:col>71</xdr:col>
      <xdr:colOff>177800</xdr:colOff>
      <xdr:row>79</xdr:row>
      <xdr:rowOff>15365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51959"/>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40292</xdr:rowOff>
    </xdr:from>
    <xdr:to>
      <xdr:col>67</xdr:col>
      <xdr:colOff>101600</xdr:colOff>
      <xdr:row>78</xdr:row>
      <xdr:rowOff>141892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158419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150781</xdr:rowOff>
    </xdr:from>
    <xdr:to>
      <xdr:col>85</xdr:col>
      <xdr:colOff>177800</xdr:colOff>
      <xdr:row>79</xdr:row>
      <xdr:rowOff>80931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65708</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3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158669</xdr:rowOff>
    </xdr:from>
    <xdr:to>
      <xdr:col>81</xdr:col>
      <xdr:colOff>101600</xdr:colOff>
      <xdr:row>79</xdr:row>
      <xdr:rowOff>88819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79946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4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160376</xdr:rowOff>
    </xdr:from>
    <xdr:to>
      <xdr:col>76</xdr:col>
      <xdr:colOff>165100</xdr:colOff>
      <xdr:row>79</xdr:row>
      <xdr:rowOff>90526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81653</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136015</xdr:rowOff>
    </xdr:from>
    <xdr:to>
      <xdr:col>72</xdr:col>
      <xdr:colOff>38100</xdr:colOff>
      <xdr:row>79</xdr:row>
      <xdr:rowOff>66165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57292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0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128059</xdr:rowOff>
    </xdr:from>
    <xdr:to>
      <xdr:col>67</xdr:col>
      <xdr:colOff>101600</xdr:colOff>
      <xdr:row>79</xdr:row>
      <xdr:rowOff>58209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0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49336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9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145631</xdr:rowOff>
    </xdr:from>
    <xdr:to>
      <xdr:col>85</xdr:col>
      <xdr:colOff>127000</xdr:colOff>
      <xdr:row>97</xdr:row>
      <xdr:rowOff>160060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76281"/>
          <a:ext cx="8382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145631</xdr:rowOff>
    </xdr:from>
    <xdr:to>
      <xdr:col>81</xdr:col>
      <xdr:colOff>50800</xdr:colOff>
      <xdr:row>98</xdr:row>
      <xdr:rowOff>4815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76281"/>
          <a:ext cx="8890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4815</xdr:rowOff>
    </xdr:from>
    <xdr:to>
      <xdr:col>76</xdr:col>
      <xdr:colOff>114300</xdr:colOff>
      <xdr:row>98</xdr:row>
      <xdr:rowOff>7291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80691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7291</xdr:rowOff>
    </xdr:from>
    <xdr:to>
      <xdr:col>71</xdr:col>
      <xdr:colOff>177800</xdr:colOff>
      <xdr:row>98</xdr:row>
      <xdr:rowOff>12464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09391"/>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9221</xdr:rowOff>
    </xdr:from>
    <xdr:to>
      <xdr:col>67</xdr:col>
      <xdr:colOff>101600</xdr:colOff>
      <xdr:row>97</xdr:row>
      <xdr:rowOff>110821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127348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109260</xdr:rowOff>
    </xdr:from>
    <xdr:to>
      <xdr:col>85</xdr:col>
      <xdr:colOff>177800</xdr:colOff>
      <xdr:row>98</xdr:row>
      <xdr:rowOff>39410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87687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1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94831</xdr:rowOff>
    </xdr:from>
    <xdr:to>
      <xdr:col>81</xdr:col>
      <xdr:colOff>101600</xdr:colOff>
      <xdr:row>98</xdr:row>
      <xdr:rowOff>24981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16108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125465</xdr:rowOff>
    </xdr:from>
    <xdr:to>
      <xdr:col>76</xdr:col>
      <xdr:colOff>165100</xdr:colOff>
      <xdr:row>98</xdr:row>
      <xdr:rowOff>55615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46742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127941</xdr:rowOff>
    </xdr:from>
    <xdr:to>
      <xdr:col>72</xdr:col>
      <xdr:colOff>38100</xdr:colOff>
      <xdr:row>98</xdr:row>
      <xdr:rowOff>58091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49218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133114</xdr:rowOff>
    </xdr:from>
    <xdr:to>
      <xdr:col>67</xdr:col>
      <xdr:colOff>101600</xdr:colOff>
      <xdr:row>98</xdr:row>
      <xdr:rowOff>63264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54391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86431</xdr:rowOff>
    </xdr:from>
    <xdr:to>
      <xdr:col>98</xdr:col>
      <xdr:colOff>38100</xdr:colOff>
      <xdr:row>39</xdr:row>
      <xdr:rowOff>16581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33108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6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総務費については、前年度から減少しており、これは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、ふるさと納税実費委託料が皆減となったことが主な要因として考えられる。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民生費については、前年度から増加しており、これは、</a:t>
          </a:r>
          <a:r>
            <a:rPr lang="ja-JP" altLang="en-US" sz="1300">
              <a:effectLst/>
              <a:latin typeface="ＭＳ Ｐゴシック" panose="020B0600070205080204" pitchFamily="50" charset="-128"/>
              <a:ea typeface="ＭＳ Ｐゴシック" panose="020B0600070205080204" pitchFamily="50" charset="-128"/>
            </a:rPr>
            <a:t>国の地方創生臨時交付金を財源とする給付金事業分の増、保育料無料化をはじめとする子育て世帯向け事業の増が主な要因として考えられる。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農林水産業費については、前年度から減少しており、これは、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水産加工場建設関連費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が増加した一方で、それ以上に</a:t>
          </a:r>
          <a:r>
            <a:rPr lang="ja-JP" altLang="en-US" sz="1300">
              <a:effectLst/>
              <a:latin typeface="ＭＳ Ｐゴシック" panose="020B0600070205080204" pitchFamily="50" charset="-128"/>
              <a:ea typeface="ＭＳ Ｐゴシック" panose="020B0600070205080204" pitchFamily="50" charset="-128"/>
            </a:rPr>
            <a:t>畜産・酪農収益力強化整備等特別対策事業や基金積立金の減等が大きかったことが主な要因として考えられる。</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商工費については、前年度から増加しており、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これは、企業立地促進奨励金、地場産品送料無料事業委託料、物価高騰に対応した商品券発行事業の増等が主な要因として考えられる。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土木費については、前年度から増加してり、これは、町営住宅春の山団地建替工事の増が主な要因として考えられる。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教育費については、前年度から増加しており、これは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、赤木家住宅保存修理事業、国民スポーツ大会事業、文化財保護事業における土地購入費、小学校における工事請負費の増等が主な要因として考えられる。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公債費については、前年度か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ら減少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、現在と比較し高利率の既往債の償還終了等による元利償還金の減及び令和４年度に行った強制繰上償還による反動減が主な要因として考えられる。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15,967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となった。実質収支額は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412,154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55,335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標準財政規模比は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305,302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年度は歳入が基金繰入金の減等が主な要因となり減となった一方で、歳出においては、ふるさと納税実費委託料や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都農町ＷＡＬＴ計画補助金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基金積立金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の減、水産加工場建設費やデジタルフレンドリー推進事業、企業立地促進奨励金、施設型給付費等の増が生じたが、結果としてトータルでは減となった。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全ての会計において実質収支は黒字であり、財政運営に支障をきたす会計は無かった。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しかし、公営企業会計において標準財政規模比が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、予算編成時に歳入歳出ともに精査を行い、大幅な不用額等を出さないよう管理する必要がある。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なお、その他会計（黒字）について数値なしとなっているのは、簡易水道事業特別会計が令和２年度より水道事業会計（公営企業会計）に統合されたことによるものである。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償還が進んではいるものの、過疎対策の起債が増加していることから今後も同水準若しくはそれ以上の規模で推移するものと考えられる。なお、算入公債費等は過疎対策事業債等の償還費の普通交付税措置により増加傾向にある。これに伴い、実質公債費比率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近年は逓増が抑制される傾向にある。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今後も公債費負担の適正化を図るとともに平準化を目指していく。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減債基金残高のうち、実質公債費比率の算定に用いる満期一括償還地方債の償還の財源として積み立てているものはない。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一般会計等に係る地方債の残高については地方債発行額が償還額を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上回ったた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また、上記の将来負担額の控除財源である充当可能財源等が財政措置の高い過疎債等の発行により上回っているため、将来負担比率が平成２９年度より「数値なし」となっている。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財政調整基金は、一般財源所要額に応じた繰入れが、歳計剰余金の積立てを上回り、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ふるさと納税指定取消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、基金積立を行うことができず、その一方で、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無償化・無料化をはじめとする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福祉サービスの維持のほか、ふるさと納税事業者支援や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企業立地促進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といった産業・経済強化のための取り組み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の財源として基金繰入を行ったので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各特定目的基金はその目的に沿った活用が求められる。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中でも、ふるさとづくり事業振興基金については、その原資となるふるさと納税寄附金受け入れ時の使途指定を踏まえ、各分野への有効活用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充当計画や充当事業の明確化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を行い、また実績や効果の公表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実施することで町民のふるさと納税への理解を促しながら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、中長期的な方針に基づく適切な基金運用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福祉振興基金：誰もが安心して生活でき、安心して子どもを産み育てることができる地域社会の実現に資する少子高齢化対策や多様化する福祉ニーズに対応するための事業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・ふるさとづくり事業振興基金：本町における歴史、伝統、文化、産業等を生かし、いつまでも住みたくなるまちづくりに資する事業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・公共施設等整備基金：公共施設の整備等</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・商工業振興対策基金：町内の商工業者が行う、新規事業参入や新技術の導入による新たな事業への転換などを支援する事業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漁業振興対策基金：漁業者の経営安定及びその基盤強化、並びに漁業所得の向上や漁業担い手の育成・確保、販売の促進等に資する事業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ふるさと納税指定取消中であるため、基金積立を行うことができず、その一方で、無償化・無料化をはじめとする福祉サービスの維持のほか、ふるさと納税事業者支援や企業立地促進といった産業・経済強化のための取り組みの財源として基金繰入を行ったので基金残高は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各目的基金毎の充当計画や充当事業の明確化を図り、中長期的な方針に基づく、適切な基金運用に努める。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令和２年度に新設した福祉振興基金は、少子高齢化による社会保障費の増加に対応するため、将来の財政需要に備えた積立てを行う。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公共施設等整備基金は、公共施設等の老朽化対策として、今後、更に需要が見込まれるため、積立てを行う。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近い将来、役場庁舎建替も控えているが、これについては既存の公共施設等整備基金ではなく、専用の新たな特定目的金を整備することを検討している。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日銀の施策により国債の金利が上昇傾向にあることから、定期預金だけではなく、国債による資産運用についても取り組む。</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一般財源所要額に応じた繰入れが、歳計剰余金の積立てを上回り、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原則として決算後の歳計剰余金（歳入歳出の差し引きから翌年度に繰り越す財源を差し引いたもの）の１／２以上を積み立てることとしており、財源調整機能を損なわないような安定的な管理に努める。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年度においては、地方債の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を行うために、繰入を行った。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地方債借入れは財政融資資金等の公的資金を中心に行っており、現在低利率であることから、利子負担は大きくない。しかし、今後、公共施設の老朽化による施設更新等が控えているため、将来に向けた公債費平準化を図るため、積み増しや歳計剰余金の一部を積み立てる等の対策が必要と考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福祉振興基金：誰もが安心して生活でき、安心して子どもを産み育てることができる地域社会の実現に資する少子高齢化対策や多様化する福祉ニーズに対応するための事業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・ふるさとづくり事業振興基金：本町における歴史、伝統、文化、産業等を生かし、いつまでも住みたくなるまちづくりに資する事業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・公共施設等整備基金：公共施設の整備等</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・商工業振興対策基金：町内の商工業者が行う、新規事業参入や新技術の導入による新たな事業への転換などを支援する事業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漁業振興対策基金：漁業者の経営安定及びその基盤強化、並びに漁業所得の向上や漁業担い手の育成・確保、販売の促進等に資する事業</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10163621</v>
      </c>
      <c r="BO4" s="436"/>
      <c r="BP4" s="436"/>
      <c r="BQ4" s="436"/>
      <c r="BR4" s="436"/>
      <c r="BS4" s="436"/>
      <c r="BT4" s="436"/>
      <c r="BU4" s="437"/>
      <c r="BV4" s="435">
        <v>11175617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10.4</v>
      </c>
      <c r="CU4" s="576"/>
      <c r="CV4" s="576"/>
      <c r="CW4" s="576"/>
      <c r="CX4" s="576"/>
      <c r="CY4" s="576"/>
      <c r="CZ4" s="576"/>
      <c r="DA4" s="577"/>
      <c r="DB4" s="575">
        <v>12</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9544659</v>
      </c>
      <c r="BO5" s="407"/>
      <c r="BP5" s="407"/>
      <c r="BQ5" s="407"/>
      <c r="BR5" s="407"/>
      <c r="BS5" s="407"/>
      <c r="BT5" s="407"/>
      <c r="BU5" s="408"/>
      <c r="BV5" s="406">
        <v>10394556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88.2</v>
      </c>
      <c r="CU5" s="404"/>
      <c r="CV5" s="404"/>
      <c r="CW5" s="404"/>
      <c r="CX5" s="404"/>
      <c r="CY5" s="404"/>
      <c r="CZ5" s="404"/>
      <c r="DA5" s="405"/>
      <c r="DB5" s="403">
        <v>92.8</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618962</v>
      </c>
      <c r="BO6" s="407"/>
      <c r="BP6" s="407"/>
      <c r="BQ6" s="407"/>
      <c r="BR6" s="407"/>
      <c r="BS6" s="407"/>
      <c r="BT6" s="407"/>
      <c r="BU6" s="408"/>
      <c r="BV6" s="406">
        <v>781061</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88.6</v>
      </c>
      <c r="CU6" s="550"/>
      <c r="CV6" s="550"/>
      <c r="CW6" s="550"/>
      <c r="CX6" s="550"/>
      <c r="CY6" s="550"/>
      <c r="CZ6" s="550"/>
      <c r="DA6" s="551"/>
      <c r="DB6" s="549">
        <v>93.8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206808</v>
      </c>
      <c r="BO7" s="407"/>
      <c r="BP7" s="407"/>
      <c r="BQ7" s="407"/>
      <c r="BR7" s="407"/>
      <c r="BS7" s="407"/>
      <c r="BT7" s="407"/>
      <c r="BU7" s="408"/>
      <c r="BV7" s="406">
        <v>313572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3981786</v>
      </c>
      <c r="CU7" s="407"/>
      <c r="CV7" s="407"/>
      <c r="CW7" s="407"/>
      <c r="CX7" s="407"/>
      <c r="CY7" s="407"/>
      <c r="CZ7" s="407"/>
      <c r="DA7" s="408"/>
      <c r="DB7" s="406">
        <v>3887176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412154</v>
      </c>
      <c r="BO8" s="407"/>
      <c r="BP8" s="407"/>
      <c r="BQ8" s="407"/>
      <c r="BR8" s="407"/>
      <c r="BS8" s="407"/>
      <c r="BT8" s="407"/>
      <c r="BU8" s="408"/>
      <c r="BV8" s="406">
        <v>467489</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v>
      </c>
      <c r="CU8" s="510"/>
      <c r="CV8" s="510"/>
      <c r="CW8" s="510"/>
      <c r="CX8" s="510"/>
      <c r="CY8" s="510"/>
      <c r="CZ8" s="510"/>
      <c r="DA8" s="511"/>
      <c r="DB8" s="509">
        <v>0.3</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9906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-55335</v>
      </c>
      <c r="BO9" s="407"/>
      <c r="BP9" s="407"/>
      <c r="BQ9" s="407"/>
      <c r="BR9" s="407"/>
      <c r="BS9" s="407"/>
      <c r="BT9" s="407"/>
      <c r="BU9" s="408"/>
      <c r="BV9" s="406">
        <v>-28627</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10.3</v>
      </c>
      <c r="CU9" s="404"/>
      <c r="CV9" s="404"/>
      <c r="CW9" s="404"/>
      <c r="CX9" s="404"/>
      <c r="CY9" s="404"/>
      <c r="CZ9" s="404"/>
      <c r="DA9" s="405"/>
      <c r="DB9" s="403">
        <v>11.6</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10391</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33</v>
      </c>
      <c r="BO10" s="407"/>
      <c r="BP10" s="407"/>
      <c r="BQ10" s="407"/>
      <c r="BR10" s="407"/>
      <c r="BS10" s="407"/>
      <c r="BT10" s="407"/>
      <c r="BU10" s="408"/>
      <c r="BV10" s="406">
        <v>40</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10148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250000</v>
      </c>
      <c r="BO12" s="407"/>
      <c r="BP12" s="407"/>
      <c r="BQ12" s="407"/>
      <c r="BR12" s="407"/>
      <c r="BS12" s="407"/>
      <c r="BT12" s="407"/>
      <c r="BU12" s="408"/>
      <c r="BV12" s="406">
        <v>264057</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10046</v>
      </c>
      <c r="S13" s="494"/>
      <c r="T13" s="494"/>
      <c r="U13" s="494"/>
      <c r="V13" s="495"/>
      <c r="W13" s="496" t="s">
        <v>131</v>
      </c>
      <c r="X13" s="392"/>
      <c r="Y13" s="392"/>
      <c r="Z13" s="392"/>
      <c r="AA13" s="392"/>
      <c r="AB13" s="393"/>
      <c r="AC13" s="359">
        <v>1289</v>
      </c>
      <c r="AD13" s="360"/>
      <c r="AE13" s="360"/>
      <c r="AF13" s="360"/>
      <c r="AG13" s="361"/>
      <c r="AH13" s="359">
        <v>1392</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-305302</v>
      </c>
      <c r="BO13" s="407"/>
      <c r="BP13" s="407"/>
      <c r="BQ13" s="407"/>
      <c r="BR13" s="407"/>
      <c r="BS13" s="407"/>
      <c r="BT13" s="407"/>
      <c r="BU13" s="408"/>
      <c r="BV13" s="406">
        <v>-292644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7.4</v>
      </c>
      <c r="CU13" s="404"/>
      <c r="CV13" s="404"/>
      <c r="CW13" s="404"/>
      <c r="CX13" s="404"/>
      <c r="CY13" s="404"/>
      <c r="CZ13" s="404"/>
      <c r="DA13" s="405"/>
      <c r="DB13" s="403">
        <v>7.7</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10262</v>
      </c>
      <c r="S14" s="494"/>
      <c r="T14" s="494"/>
      <c r="U14" s="494"/>
      <c r="V14" s="495"/>
      <c r="W14" s="497"/>
      <c r="X14" s="395"/>
      <c r="Y14" s="395"/>
      <c r="Z14" s="395"/>
      <c r="AA14" s="395"/>
      <c r="AB14" s="396"/>
      <c r="AC14" s="486">
        <v>26.6</v>
      </c>
      <c r="AD14" s="487"/>
      <c r="AE14" s="487"/>
      <c r="AF14" s="487"/>
      <c r="AG14" s="488"/>
      <c r="AH14" s="486">
        <v>27.5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10168</v>
      </c>
      <c r="S15" s="494"/>
      <c r="T15" s="494"/>
      <c r="U15" s="494"/>
      <c r="V15" s="495"/>
      <c r="W15" s="496" t="s">
        <v>137</v>
      </c>
      <c r="X15" s="392"/>
      <c r="Y15" s="392"/>
      <c r="Z15" s="392"/>
      <c r="AA15" s="392"/>
      <c r="AB15" s="393"/>
      <c r="AC15" s="359">
        <v>1078</v>
      </c>
      <c r="AD15" s="360"/>
      <c r="AE15" s="360"/>
      <c r="AF15" s="360"/>
      <c r="AG15" s="361"/>
      <c r="AH15" s="359">
        <v>1194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1148330</v>
      </c>
      <c r="BO15" s="436"/>
      <c r="BP15" s="436"/>
      <c r="BQ15" s="436"/>
      <c r="BR15" s="436"/>
      <c r="BS15" s="436"/>
      <c r="BT15" s="436"/>
      <c r="BU15" s="437"/>
      <c r="BV15" s="435">
        <v>1081405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22.2</v>
      </c>
      <c r="AD16" s="487"/>
      <c r="AE16" s="487"/>
      <c r="AF16" s="487"/>
      <c r="AG16" s="488"/>
      <c r="AH16" s="486">
        <v>23.6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3681241</v>
      </c>
      <c r="BO16" s="407"/>
      <c r="BP16" s="407"/>
      <c r="BQ16" s="407"/>
      <c r="BR16" s="407"/>
      <c r="BS16" s="407"/>
      <c r="BT16" s="407"/>
      <c r="BU16" s="408"/>
      <c r="BV16" s="406">
        <v>3579306</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2484</v>
      </c>
      <c r="AD17" s="360"/>
      <c r="AE17" s="360"/>
      <c r="AF17" s="360"/>
      <c r="AG17" s="361"/>
      <c r="AH17" s="359">
        <v>2472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1429806</v>
      </c>
      <c r="BO17" s="407"/>
      <c r="BP17" s="407"/>
      <c r="BQ17" s="407"/>
      <c r="BR17" s="407"/>
      <c r="BS17" s="407"/>
      <c r="BT17" s="407"/>
      <c r="BU17" s="408"/>
      <c r="BV17" s="406">
        <v>1347664</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102.11</v>
      </c>
      <c r="M18" s="459"/>
      <c r="N18" s="459"/>
      <c r="O18" s="459"/>
      <c r="P18" s="459"/>
      <c r="Q18" s="459"/>
      <c r="R18" s="460"/>
      <c r="S18" s="460"/>
      <c r="T18" s="460"/>
      <c r="U18" s="460"/>
      <c r="V18" s="461"/>
      <c r="W18" s="477"/>
      <c r="X18" s="478"/>
      <c r="Y18" s="478"/>
      <c r="Z18" s="478"/>
      <c r="AA18" s="478"/>
      <c r="AB18" s="502"/>
      <c r="AC18" s="376">
        <v>51.2</v>
      </c>
      <c r="AD18" s="377"/>
      <c r="AE18" s="377"/>
      <c r="AF18" s="377"/>
      <c r="AG18" s="462"/>
      <c r="AH18" s="376">
        <v>48.9</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3517603</v>
      </c>
      <c r="BO18" s="407"/>
      <c r="BP18" s="407"/>
      <c r="BQ18" s="407"/>
      <c r="BR18" s="407"/>
      <c r="BS18" s="407"/>
      <c r="BT18" s="407"/>
      <c r="BU18" s="408"/>
      <c r="BV18" s="406">
        <v>3638751</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97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5816506</v>
      </c>
      <c r="BO19" s="407"/>
      <c r="BP19" s="407"/>
      <c r="BQ19" s="407"/>
      <c r="BR19" s="407"/>
      <c r="BS19" s="407"/>
      <c r="BT19" s="407"/>
      <c r="BU19" s="408"/>
      <c r="BV19" s="406">
        <v>5512989</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3960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6007108</v>
      </c>
      <c r="BO22" s="436"/>
      <c r="BP22" s="436"/>
      <c r="BQ22" s="436"/>
      <c r="BR22" s="436"/>
      <c r="BS22" s="436"/>
      <c r="BT22" s="436"/>
      <c r="BU22" s="437"/>
      <c r="BV22" s="435">
        <v>5716281</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5797777</v>
      </c>
      <c r="BO23" s="407"/>
      <c r="BP23" s="407"/>
      <c r="BQ23" s="407"/>
      <c r="BR23" s="407"/>
      <c r="BS23" s="407"/>
      <c r="BT23" s="407"/>
      <c r="BU23" s="408"/>
      <c r="BV23" s="406">
        <v>5490239</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6820</v>
      </c>
      <c r="R24" s="360"/>
      <c r="S24" s="360"/>
      <c r="T24" s="360"/>
      <c r="U24" s="360"/>
      <c r="V24" s="361"/>
      <c r="W24" s="449"/>
      <c r="X24" s="386"/>
      <c r="Y24" s="387"/>
      <c r="Z24" s="362" t="s">
        <v>162</v>
      </c>
      <c r="AA24" s="363"/>
      <c r="AB24" s="363"/>
      <c r="AC24" s="363"/>
      <c r="AD24" s="363"/>
      <c r="AE24" s="363"/>
      <c r="AF24" s="363"/>
      <c r="AG24" s="364"/>
      <c r="AH24" s="359">
        <v>134</v>
      </c>
      <c r="AI24" s="360"/>
      <c r="AJ24" s="360"/>
      <c r="AK24" s="360"/>
      <c r="AL24" s="361"/>
      <c r="AM24" s="359">
        <v>414462</v>
      </c>
      <c r="AN24" s="360"/>
      <c r="AO24" s="360"/>
      <c r="AP24" s="360"/>
      <c r="AQ24" s="360"/>
      <c r="AR24" s="361"/>
      <c r="AS24" s="359">
        <v>3093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4295444</v>
      </c>
      <c r="BO24" s="407"/>
      <c r="BP24" s="407"/>
      <c r="BQ24" s="407"/>
      <c r="BR24" s="407"/>
      <c r="BS24" s="407"/>
      <c r="BT24" s="407"/>
      <c r="BU24" s="408"/>
      <c r="BV24" s="406">
        <v>3815079</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5600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1088238</v>
      </c>
      <c r="BO25" s="436"/>
      <c r="BP25" s="436"/>
      <c r="BQ25" s="436"/>
      <c r="BR25" s="436"/>
      <c r="BS25" s="436"/>
      <c r="BT25" s="436"/>
      <c r="BU25" s="437"/>
      <c r="BV25" s="435">
        <v>1346827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5300</v>
      </c>
      <c r="R26" s="360"/>
      <c r="S26" s="360"/>
      <c r="T26" s="360"/>
      <c r="U26" s="360"/>
      <c r="V26" s="361"/>
      <c r="W26" s="449"/>
      <c r="X26" s="386"/>
      <c r="Y26" s="387"/>
      <c r="Z26" s="362" t="s">
        <v>168</v>
      </c>
      <c r="AA26" s="417"/>
      <c r="AB26" s="417"/>
      <c r="AC26" s="417"/>
      <c r="AD26" s="417"/>
      <c r="AE26" s="417"/>
      <c r="AF26" s="417"/>
      <c r="AG26" s="418"/>
      <c r="AH26" s="359">
        <v>3</v>
      </c>
      <c r="AI26" s="360"/>
      <c r="AJ26" s="360"/>
      <c r="AK26" s="360"/>
      <c r="AL26" s="361"/>
      <c r="AM26" s="359">
        <v>10308</v>
      </c>
      <c r="AN26" s="360"/>
      <c r="AO26" s="360"/>
      <c r="AP26" s="360"/>
      <c r="AQ26" s="360"/>
      <c r="AR26" s="361"/>
      <c r="AS26" s="359">
        <v>3436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2960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2190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817867</v>
      </c>
      <c r="BO28" s="436"/>
      <c r="BP28" s="436"/>
      <c r="BQ28" s="436"/>
      <c r="BR28" s="436"/>
      <c r="BS28" s="436"/>
      <c r="BT28" s="436"/>
      <c r="BU28" s="437"/>
      <c r="BV28" s="435">
        <v>833834</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8</v>
      </c>
      <c r="M29" s="360"/>
      <c r="N29" s="360"/>
      <c r="O29" s="360"/>
      <c r="P29" s="361"/>
      <c r="Q29" s="359">
        <v>2050</v>
      </c>
      <c r="R29" s="360"/>
      <c r="S29" s="360"/>
      <c r="T29" s="360"/>
      <c r="U29" s="360"/>
      <c r="V29" s="361"/>
      <c r="W29" s="450"/>
      <c r="X29" s="451"/>
      <c r="Y29" s="452"/>
      <c r="Z29" s="362" t="s">
        <v>177</v>
      </c>
      <c r="AA29" s="363"/>
      <c r="AB29" s="363"/>
      <c r="AC29" s="363"/>
      <c r="AD29" s="363"/>
      <c r="AE29" s="363"/>
      <c r="AF29" s="363"/>
      <c r="AG29" s="364"/>
      <c r="AH29" s="359">
        <v>134</v>
      </c>
      <c r="AI29" s="360"/>
      <c r="AJ29" s="360"/>
      <c r="AK29" s="360"/>
      <c r="AL29" s="361"/>
      <c r="AM29" s="359">
        <v>414462</v>
      </c>
      <c r="AN29" s="360"/>
      <c r="AO29" s="360"/>
      <c r="AP29" s="360"/>
      <c r="AQ29" s="360"/>
      <c r="AR29" s="361"/>
      <c r="AS29" s="359">
        <v>3093</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353957</v>
      </c>
      <c r="BO29" s="407"/>
      <c r="BP29" s="407"/>
      <c r="BQ29" s="407"/>
      <c r="BR29" s="407"/>
      <c r="BS29" s="407"/>
      <c r="BT29" s="407"/>
      <c r="BU29" s="408"/>
      <c r="BV29" s="406">
        <v>553947</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95.4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6558804</v>
      </c>
      <c r="BO30" s="441"/>
      <c r="BP30" s="441"/>
      <c r="BQ30" s="441"/>
      <c r="BR30" s="441"/>
      <c r="BS30" s="441"/>
      <c r="BT30" s="441"/>
      <c r="BU30" s="442"/>
      <c r="BV30" s="440">
        <v>7664692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国民健康保険病院事業会計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宮崎県市町村総合事務組合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(株)都農ワイン</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介護保険特別会計（保険事業勘定）</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宮崎県市町村総合事務組合　市町村交通災害共済事業特別会計</v>
      </c>
      <c r="BZ35" s="355"/>
      <c r="CA35" s="355"/>
      <c r="CB35" s="355"/>
      <c r="CC35" s="355"/>
      <c r="CD35" s="355"/>
      <c r="CE35" s="355"/>
      <c r="CF35" s="355"/>
      <c r="CG35" s="355"/>
      <c r="CH35" s="355"/>
      <c r="CI35" s="355"/>
      <c r="CJ35" s="355"/>
      <c r="CK35" s="355"/>
      <c r="CL35" s="355"/>
      <c r="CM35" s="355"/>
      <c r="CN35" s="175"/>
      <c r="CO35" s="354">
        <f t="shared" ref="CO35:CO43" si="3">IF(CQ35="","",CO34+1)</f>
        <v>17</v>
      </c>
      <c r="CP35" s="354"/>
      <c r="CQ35" s="355" t="str">
        <f>IF('各会計、関係団体の財政状況及び健全化判断比率'!BS8="","",'各会計、関係団体の財政状況及び健全化判断比率'!BS8)</f>
        <v>(株)豊畑</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f t="shared" si="3"/>
        <v>18</v>
      </c>
      <c r="CP36" s="354"/>
      <c r="CQ36" s="355" t="str">
        <f>IF('各会計、関係団体の財政状況及び健全化判断比率'!BS9="","",'各会計、関係団体の財政状況及び健全化判断比率'!BS9)</f>
        <v>（一財）つの未来まちづくり推進機構</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介護保険特別会計（介護サービス事業勘定）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西都児湯環境整備事務組合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宮崎県東児湯消防組合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川南都農衛生組合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E+X4inOia9QFqm3l+5ERRsl+JBn8zhmhCxsaTGVG1HZ4jbVOT+3qrLoPOAZ7RUCRQ7rk+VoDCPBOx8jdzhC2tw==" saltValue="Mborosb1eIJ7mFHeb5TM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H16" workbookViewId="0">
      <selection activeCell="CD37" sqref="CD37:CQ37"/>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1079020</v>
      </c>
      <c r="S5" s="664"/>
      <c r="T5" s="664"/>
      <c r="U5" s="664"/>
      <c r="V5" s="664"/>
      <c r="W5" s="664"/>
      <c r="X5" s="664"/>
      <c r="Y5" s="689"/>
      <c r="Z5" s="702">
        <v>10.6</v>
      </c>
      <c r="AA5" s="702"/>
      <c r="AB5" s="702"/>
      <c r="AC5" s="702"/>
      <c r="AD5" s="703">
        <v>1079020</v>
      </c>
      <c r="AE5" s="703"/>
      <c r="AF5" s="703"/>
      <c r="AG5" s="703"/>
      <c r="AH5" s="703"/>
      <c r="AI5" s="703"/>
      <c r="AJ5" s="703"/>
      <c r="AK5" s="703"/>
      <c r="AL5" s="690">
        <v>27.2</v>
      </c>
      <c r="AM5" s="672"/>
      <c r="AN5" s="672"/>
      <c r="AO5" s="691"/>
      <c r="AP5" s="666" t="s">
        <v>216</v>
      </c>
      <c r="AQ5" s="667"/>
      <c r="AR5" s="667"/>
      <c r="AS5" s="667"/>
      <c r="AT5" s="667"/>
      <c r="AU5" s="667"/>
      <c r="AV5" s="667"/>
      <c r="AW5" s="667"/>
      <c r="AX5" s="667"/>
      <c r="AY5" s="667"/>
      <c r="AZ5" s="667"/>
      <c r="BA5" s="667"/>
      <c r="BB5" s="667"/>
      <c r="BC5" s="667"/>
      <c r="BD5" s="667"/>
      <c r="BE5" s="667"/>
      <c r="BF5" s="668"/>
      <c r="BG5" s="608">
        <v>1079020</v>
      </c>
      <c r="BH5" s="609"/>
      <c r="BI5" s="609"/>
      <c r="BJ5" s="609"/>
      <c r="BK5" s="609"/>
      <c r="BL5" s="609"/>
      <c r="BM5" s="609"/>
      <c r="BN5" s="610"/>
      <c r="BO5" s="646">
        <v>100</v>
      </c>
      <c r="BP5" s="646"/>
      <c r="BQ5" s="646"/>
      <c r="BR5" s="646"/>
      <c r="BS5" s="647" t="s">
        <v>122</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84400</v>
      </c>
      <c r="S6" s="609"/>
      <c r="T6" s="609"/>
      <c r="U6" s="609"/>
      <c r="V6" s="609"/>
      <c r="W6" s="609"/>
      <c r="X6" s="609"/>
      <c r="Y6" s="610"/>
      <c r="Z6" s="646">
        <v>0.8</v>
      </c>
      <c r="AA6" s="646"/>
      <c r="AB6" s="646"/>
      <c r="AC6" s="646"/>
      <c r="AD6" s="647">
        <v>84400</v>
      </c>
      <c r="AE6" s="647"/>
      <c r="AF6" s="647"/>
      <c r="AG6" s="647"/>
      <c r="AH6" s="647"/>
      <c r="AI6" s="647"/>
      <c r="AJ6" s="647"/>
      <c r="AK6" s="647"/>
      <c r="AL6" s="611">
        <v>2.1</v>
      </c>
      <c r="AM6" s="612"/>
      <c r="AN6" s="612"/>
      <c r="AO6" s="648"/>
      <c r="AP6" s="605" t="s">
        <v>221</v>
      </c>
      <c r="AQ6" s="606"/>
      <c r="AR6" s="606"/>
      <c r="AS6" s="606"/>
      <c r="AT6" s="606"/>
      <c r="AU6" s="606"/>
      <c r="AV6" s="606"/>
      <c r="AW6" s="606"/>
      <c r="AX6" s="606"/>
      <c r="AY6" s="606"/>
      <c r="AZ6" s="606"/>
      <c r="BA6" s="606"/>
      <c r="BB6" s="606"/>
      <c r="BC6" s="606"/>
      <c r="BD6" s="606"/>
      <c r="BE6" s="606"/>
      <c r="BF6" s="607"/>
      <c r="BG6" s="608">
        <v>1079020</v>
      </c>
      <c r="BH6" s="609"/>
      <c r="BI6" s="609"/>
      <c r="BJ6" s="609"/>
      <c r="BK6" s="609"/>
      <c r="BL6" s="609"/>
      <c r="BM6" s="609"/>
      <c r="BN6" s="610"/>
      <c r="BO6" s="646">
        <v>100</v>
      </c>
      <c r="BP6" s="646"/>
      <c r="BQ6" s="646"/>
      <c r="BR6" s="646"/>
      <c r="BS6" s="647" t="s">
        <v>122</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68894</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68894</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150</v>
      </c>
      <c r="S7" s="609"/>
      <c r="T7" s="609"/>
      <c r="U7" s="609"/>
      <c r="V7" s="609"/>
      <c r="W7" s="609"/>
      <c r="X7" s="609"/>
      <c r="Y7" s="610"/>
      <c r="Z7" s="646">
        <v>0</v>
      </c>
      <c r="AA7" s="646"/>
      <c r="AB7" s="646"/>
      <c r="AC7" s="646"/>
      <c r="AD7" s="647">
        <v>150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399617</v>
      </c>
      <c r="BH7" s="609"/>
      <c r="BI7" s="609"/>
      <c r="BJ7" s="609"/>
      <c r="BK7" s="609"/>
      <c r="BL7" s="609"/>
      <c r="BM7" s="609"/>
      <c r="BN7" s="610"/>
      <c r="BO7" s="646">
        <v>37</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1904981</v>
      </c>
      <c r="CS7" s="609"/>
      <c r="CT7" s="609"/>
      <c r="CU7" s="609"/>
      <c r="CV7" s="609"/>
      <c r="CW7" s="609"/>
      <c r="CX7" s="609"/>
      <c r="CY7" s="610"/>
      <c r="CZ7" s="646">
        <v>20</v>
      </c>
      <c r="DA7" s="646"/>
      <c r="DB7" s="646"/>
      <c r="DC7" s="646"/>
      <c r="DD7" s="614">
        <v>23255</v>
      </c>
      <c r="DE7" s="609"/>
      <c r="DF7" s="609"/>
      <c r="DG7" s="609"/>
      <c r="DH7" s="609"/>
      <c r="DI7" s="609"/>
      <c r="DJ7" s="609"/>
      <c r="DK7" s="609"/>
      <c r="DL7" s="609"/>
      <c r="DM7" s="609"/>
      <c r="DN7" s="609"/>
      <c r="DO7" s="609"/>
      <c r="DP7" s="610"/>
      <c r="DQ7" s="614">
        <v>1472770</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3277</v>
      </c>
      <c r="S8" s="609"/>
      <c r="T8" s="609"/>
      <c r="U8" s="609"/>
      <c r="V8" s="609"/>
      <c r="W8" s="609"/>
      <c r="X8" s="609"/>
      <c r="Y8" s="610"/>
      <c r="Z8" s="646">
        <v>0</v>
      </c>
      <c r="AA8" s="646"/>
      <c r="AB8" s="646"/>
      <c r="AC8" s="646"/>
      <c r="AD8" s="647">
        <v>3277</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15638</v>
      </c>
      <c r="BH8" s="609"/>
      <c r="BI8" s="609"/>
      <c r="BJ8" s="609"/>
      <c r="BK8" s="609"/>
      <c r="BL8" s="609"/>
      <c r="BM8" s="609"/>
      <c r="BN8" s="610"/>
      <c r="BO8" s="646">
        <v>1.4</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2799743</v>
      </c>
      <c r="CS8" s="609"/>
      <c r="CT8" s="609"/>
      <c r="CU8" s="609"/>
      <c r="CV8" s="609"/>
      <c r="CW8" s="609"/>
      <c r="CX8" s="609"/>
      <c r="CY8" s="610"/>
      <c r="CZ8" s="646">
        <v>29.3</v>
      </c>
      <c r="DA8" s="646"/>
      <c r="DB8" s="646"/>
      <c r="DC8" s="646"/>
      <c r="DD8" s="614">
        <v>124521</v>
      </c>
      <c r="DE8" s="609"/>
      <c r="DF8" s="609"/>
      <c r="DG8" s="609"/>
      <c r="DH8" s="609"/>
      <c r="DI8" s="609"/>
      <c r="DJ8" s="609"/>
      <c r="DK8" s="609"/>
      <c r="DL8" s="609"/>
      <c r="DM8" s="609"/>
      <c r="DN8" s="609"/>
      <c r="DO8" s="609"/>
      <c r="DP8" s="610"/>
      <c r="DQ8" s="614">
        <v>1175864</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3593</v>
      </c>
      <c r="S9" s="609"/>
      <c r="T9" s="609"/>
      <c r="U9" s="609"/>
      <c r="V9" s="609"/>
      <c r="W9" s="609"/>
      <c r="X9" s="609"/>
      <c r="Y9" s="610"/>
      <c r="Z9" s="646">
        <v>0</v>
      </c>
      <c r="AA9" s="646"/>
      <c r="AB9" s="646"/>
      <c r="AC9" s="646"/>
      <c r="AD9" s="647">
        <v>3593</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321393</v>
      </c>
      <c r="BH9" s="609"/>
      <c r="BI9" s="609"/>
      <c r="BJ9" s="609"/>
      <c r="BK9" s="609"/>
      <c r="BL9" s="609"/>
      <c r="BM9" s="609"/>
      <c r="BN9" s="610"/>
      <c r="BO9" s="646">
        <v>29.8</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636656</v>
      </c>
      <c r="CS9" s="609"/>
      <c r="CT9" s="609"/>
      <c r="CU9" s="609"/>
      <c r="CV9" s="609"/>
      <c r="CW9" s="609"/>
      <c r="CX9" s="609"/>
      <c r="CY9" s="610"/>
      <c r="CZ9" s="646">
        <v>6.7</v>
      </c>
      <c r="DA9" s="646"/>
      <c r="DB9" s="646"/>
      <c r="DC9" s="646"/>
      <c r="DD9" s="614">
        <v>20697</v>
      </c>
      <c r="DE9" s="609"/>
      <c r="DF9" s="609"/>
      <c r="DG9" s="609"/>
      <c r="DH9" s="609"/>
      <c r="DI9" s="609"/>
      <c r="DJ9" s="609"/>
      <c r="DK9" s="609"/>
      <c r="DL9" s="609"/>
      <c r="DM9" s="609"/>
      <c r="DN9" s="609"/>
      <c r="DO9" s="609"/>
      <c r="DP9" s="610"/>
      <c r="DQ9" s="614">
        <v>513801</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22058</v>
      </c>
      <c r="BH10" s="609"/>
      <c r="BI10" s="609"/>
      <c r="BJ10" s="609"/>
      <c r="BK10" s="609"/>
      <c r="BL10" s="609"/>
      <c r="BM10" s="609"/>
      <c r="BN10" s="610"/>
      <c r="BO10" s="646">
        <v>2</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80</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80</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233847</v>
      </c>
      <c r="S11" s="609"/>
      <c r="T11" s="609"/>
      <c r="U11" s="609"/>
      <c r="V11" s="609"/>
      <c r="W11" s="609"/>
      <c r="X11" s="609"/>
      <c r="Y11" s="610"/>
      <c r="Z11" s="611">
        <v>2.2999999999999998</v>
      </c>
      <c r="AA11" s="612"/>
      <c r="AB11" s="612"/>
      <c r="AC11" s="613"/>
      <c r="AD11" s="614">
        <v>233847</v>
      </c>
      <c r="AE11" s="609"/>
      <c r="AF11" s="609"/>
      <c r="AG11" s="609"/>
      <c r="AH11" s="609"/>
      <c r="AI11" s="609"/>
      <c r="AJ11" s="609"/>
      <c r="AK11" s="610"/>
      <c r="AL11" s="611">
        <v>5.9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40528</v>
      </c>
      <c r="BH11" s="609"/>
      <c r="BI11" s="609"/>
      <c r="BJ11" s="609"/>
      <c r="BK11" s="609"/>
      <c r="BL11" s="609"/>
      <c r="BM11" s="609"/>
      <c r="BN11" s="610"/>
      <c r="BO11" s="646">
        <v>3.8</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991616</v>
      </c>
      <c r="CS11" s="609"/>
      <c r="CT11" s="609"/>
      <c r="CU11" s="609"/>
      <c r="CV11" s="609"/>
      <c r="CW11" s="609"/>
      <c r="CX11" s="609"/>
      <c r="CY11" s="610"/>
      <c r="CZ11" s="646">
        <v>10.4</v>
      </c>
      <c r="DA11" s="646"/>
      <c r="DB11" s="646"/>
      <c r="DC11" s="646"/>
      <c r="DD11" s="614">
        <v>570760</v>
      </c>
      <c r="DE11" s="609"/>
      <c r="DF11" s="609"/>
      <c r="DG11" s="609"/>
      <c r="DH11" s="609"/>
      <c r="DI11" s="609"/>
      <c r="DJ11" s="609"/>
      <c r="DK11" s="609"/>
      <c r="DL11" s="609"/>
      <c r="DM11" s="609"/>
      <c r="DN11" s="609"/>
      <c r="DO11" s="609"/>
      <c r="DP11" s="610"/>
      <c r="DQ11" s="614">
        <v>262962</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542756</v>
      </c>
      <c r="BH12" s="609"/>
      <c r="BI12" s="609"/>
      <c r="BJ12" s="609"/>
      <c r="BK12" s="609"/>
      <c r="BL12" s="609"/>
      <c r="BM12" s="609"/>
      <c r="BN12" s="610"/>
      <c r="BO12" s="646">
        <v>50.3</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1030853</v>
      </c>
      <c r="CS12" s="609"/>
      <c r="CT12" s="609"/>
      <c r="CU12" s="609"/>
      <c r="CV12" s="609"/>
      <c r="CW12" s="609"/>
      <c r="CX12" s="609"/>
      <c r="CY12" s="610"/>
      <c r="CZ12" s="646">
        <v>10.8</v>
      </c>
      <c r="DA12" s="646"/>
      <c r="DB12" s="646"/>
      <c r="DC12" s="646"/>
      <c r="DD12" s="614">
        <v>343903</v>
      </c>
      <c r="DE12" s="609"/>
      <c r="DF12" s="609"/>
      <c r="DG12" s="609"/>
      <c r="DH12" s="609"/>
      <c r="DI12" s="609"/>
      <c r="DJ12" s="609"/>
      <c r="DK12" s="609"/>
      <c r="DL12" s="609"/>
      <c r="DM12" s="609"/>
      <c r="DN12" s="609"/>
      <c r="DO12" s="609"/>
      <c r="DP12" s="610"/>
      <c r="DQ12" s="614">
        <v>136375</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528599</v>
      </c>
      <c r="BH13" s="609"/>
      <c r="BI13" s="609"/>
      <c r="BJ13" s="609"/>
      <c r="BK13" s="609"/>
      <c r="BL13" s="609"/>
      <c r="BM13" s="609"/>
      <c r="BN13" s="610"/>
      <c r="BO13" s="646">
        <v>49</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513872</v>
      </c>
      <c r="CS13" s="609"/>
      <c r="CT13" s="609"/>
      <c r="CU13" s="609"/>
      <c r="CV13" s="609"/>
      <c r="CW13" s="609"/>
      <c r="CX13" s="609"/>
      <c r="CY13" s="610"/>
      <c r="CZ13" s="646">
        <v>5.4</v>
      </c>
      <c r="DA13" s="646"/>
      <c r="DB13" s="646"/>
      <c r="DC13" s="646"/>
      <c r="DD13" s="614">
        <v>382785</v>
      </c>
      <c r="DE13" s="609"/>
      <c r="DF13" s="609"/>
      <c r="DG13" s="609"/>
      <c r="DH13" s="609"/>
      <c r="DI13" s="609"/>
      <c r="DJ13" s="609"/>
      <c r="DK13" s="609"/>
      <c r="DL13" s="609"/>
      <c r="DM13" s="609"/>
      <c r="DN13" s="609"/>
      <c r="DO13" s="609"/>
      <c r="DP13" s="610"/>
      <c r="DQ13" s="614">
        <v>241874</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377</v>
      </c>
      <c r="S14" s="609"/>
      <c r="T14" s="609"/>
      <c r="U14" s="609"/>
      <c r="V14" s="609"/>
      <c r="W14" s="609"/>
      <c r="X14" s="609"/>
      <c r="Y14" s="610"/>
      <c r="Z14" s="646">
        <v>0</v>
      </c>
      <c r="AA14" s="646"/>
      <c r="AB14" s="646"/>
      <c r="AC14" s="646"/>
      <c r="AD14" s="647">
        <v>377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47485</v>
      </c>
      <c r="BH14" s="609"/>
      <c r="BI14" s="609"/>
      <c r="BJ14" s="609"/>
      <c r="BK14" s="609"/>
      <c r="BL14" s="609"/>
      <c r="BM14" s="609"/>
      <c r="BN14" s="610"/>
      <c r="BO14" s="646">
        <v>4.4000000000000004</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278763</v>
      </c>
      <c r="CS14" s="609"/>
      <c r="CT14" s="609"/>
      <c r="CU14" s="609"/>
      <c r="CV14" s="609"/>
      <c r="CW14" s="609"/>
      <c r="CX14" s="609"/>
      <c r="CY14" s="610"/>
      <c r="CZ14" s="646">
        <v>2.9</v>
      </c>
      <c r="DA14" s="646"/>
      <c r="DB14" s="646"/>
      <c r="DC14" s="646"/>
      <c r="DD14" s="614">
        <v>21670</v>
      </c>
      <c r="DE14" s="609"/>
      <c r="DF14" s="609"/>
      <c r="DG14" s="609"/>
      <c r="DH14" s="609"/>
      <c r="DI14" s="609"/>
      <c r="DJ14" s="609"/>
      <c r="DK14" s="609"/>
      <c r="DL14" s="609"/>
      <c r="DM14" s="609"/>
      <c r="DN14" s="609"/>
      <c r="DO14" s="609"/>
      <c r="DP14" s="610"/>
      <c r="DQ14" s="614">
        <v>255432</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89162</v>
      </c>
      <c r="BH15" s="609"/>
      <c r="BI15" s="609"/>
      <c r="BJ15" s="609"/>
      <c r="BK15" s="609"/>
      <c r="BL15" s="609"/>
      <c r="BM15" s="609"/>
      <c r="BN15" s="610"/>
      <c r="BO15" s="646">
        <v>8.3000000000000007</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694737</v>
      </c>
      <c r="CS15" s="609"/>
      <c r="CT15" s="609"/>
      <c r="CU15" s="609"/>
      <c r="CV15" s="609"/>
      <c r="CW15" s="609"/>
      <c r="CX15" s="609"/>
      <c r="CY15" s="610"/>
      <c r="CZ15" s="646">
        <v>7.3</v>
      </c>
      <c r="DA15" s="646"/>
      <c r="DB15" s="646"/>
      <c r="DC15" s="646"/>
      <c r="DD15" s="614">
        <v>262341</v>
      </c>
      <c r="DE15" s="609"/>
      <c r="DF15" s="609"/>
      <c r="DG15" s="609"/>
      <c r="DH15" s="609"/>
      <c r="DI15" s="609"/>
      <c r="DJ15" s="609"/>
      <c r="DK15" s="609"/>
      <c r="DL15" s="609"/>
      <c r="DM15" s="609"/>
      <c r="DN15" s="609"/>
      <c r="DO15" s="609"/>
      <c r="DP15" s="610"/>
      <c r="DQ15" s="614">
        <v>461684</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5349</v>
      </c>
      <c r="S16" s="609"/>
      <c r="T16" s="609"/>
      <c r="U16" s="609"/>
      <c r="V16" s="609"/>
      <c r="W16" s="609"/>
      <c r="X16" s="609"/>
      <c r="Y16" s="610"/>
      <c r="Z16" s="646">
        <v>0.1</v>
      </c>
      <c r="AA16" s="646"/>
      <c r="AB16" s="646"/>
      <c r="AC16" s="646"/>
      <c r="AD16" s="647">
        <v>5349</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19072</v>
      </c>
      <c r="CS16" s="609"/>
      <c r="CT16" s="609"/>
      <c r="CU16" s="609"/>
      <c r="CV16" s="609"/>
      <c r="CW16" s="609"/>
      <c r="CX16" s="609"/>
      <c r="CY16" s="610"/>
      <c r="CZ16" s="646">
        <v>0.2</v>
      </c>
      <c r="DA16" s="646"/>
      <c r="DB16" s="646"/>
      <c r="DC16" s="646"/>
      <c r="DD16" s="614" t="s">
        <v>122</v>
      </c>
      <c r="DE16" s="609"/>
      <c r="DF16" s="609"/>
      <c r="DG16" s="609"/>
      <c r="DH16" s="609"/>
      <c r="DI16" s="609"/>
      <c r="DJ16" s="609"/>
      <c r="DK16" s="609"/>
      <c r="DL16" s="609"/>
      <c r="DM16" s="609"/>
      <c r="DN16" s="609"/>
      <c r="DO16" s="609"/>
      <c r="DP16" s="610"/>
      <c r="DQ16" s="614">
        <v>10072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11003</v>
      </c>
      <c r="S17" s="609"/>
      <c r="T17" s="609"/>
      <c r="U17" s="609"/>
      <c r="V17" s="609"/>
      <c r="W17" s="609"/>
      <c r="X17" s="609"/>
      <c r="Y17" s="610"/>
      <c r="Z17" s="646">
        <v>0.1</v>
      </c>
      <c r="AA17" s="646"/>
      <c r="AB17" s="646"/>
      <c r="AC17" s="646"/>
      <c r="AD17" s="647">
        <v>11003</v>
      </c>
      <c r="AE17" s="647"/>
      <c r="AF17" s="647"/>
      <c r="AG17" s="647"/>
      <c r="AH17" s="647"/>
      <c r="AI17" s="647"/>
      <c r="AJ17" s="647"/>
      <c r="AK17" s="647"/>
      <c r="AL17" s="611">
        <v>0.3</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605392</v>
      </c>
      <c r="CS17" s="609"/>
      <c r="CT17" s="609"/>
      <c r="CU17" s="609"/>
      <c r="CV17" s="609"/>
      <c r="CW17" s="609"/>
      <c r="CX17" s="609"/>
      <c r="CY17" s="610"/>
      <c r="CZ17" s="646">
        <v>6.3</v>
      </c>
      <c r="DA17" s="646"/>
      <c r="DB17" s="646"/>
      <c r="DC17" s="646"/>
      <c r="DD17" s="614" t="s">
        <v>122</v>
      </c>
      <c r="DE17" s="609"/>
      <c r="DF17" s="609"/>
      <c r="DG17" s="609"/>
      <c r="DH17" s="609"/>
      <c r="DI17" s="609"/>
      <c r="DJ17" s="609"/>
      <c r="DK17" s="609"/>
      <c r="DL17" s="609"/>
      <c r="DM17" s="609"/>
      <c r="DN17" s="609"/>
      <c r="DO17" s="609"/>
      <c r="DP17" s="610"/>
      <c r="DQ17" s="614">
        <v>597736</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7213</v>
      </c>
      <c r="S18" s="609"/>
      <c r="T18" s="609"/>
      <c r="U18" s="609"/>
      <c r="V18" s="609"/>
      <c r="W18" s="609"/>
      <c r="X18" s="609"/>
      <c r="Y18" s="610"/>
      <c r="Z18" s="646">
        <v>0.1</v>
      </c>
      <c r="AA18" s="646"/>
      <c r="AB18" s="646"/>
      <c r="AC18" s="646"/>
      <c r="AD18" s="647">
        <v>7213</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6996</v>
      </c>
      <c r="S19" s="609"/>
      <c r="T19" s="609"/>
      <c r="U19" s="609"/>
      <c r="V19" s="609"/>
      <c r="W19" s="609"/>
      <c r="X19" s="609"/>
      <c r="Y19" s="610"/>
      <c r="Z19" s="646">
        <v>0.1</v>
      </c>
      <c r="AA19" s="646"/>
      <c r="AB19" s="646"/>
      <c r="AC19" s="646"/>
      <c r="AD19" s="647">
        <v>6996</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217</v>
      </c>
      <c r="S20" s="609"/>
      <c r="T20" s="609"/>
      <c r="U20" s="609"/>
      <c r="V20" s="609"/>
      <c r="W20" s="609"/>
      <c r="X20" s="609"/>
      <c r="Y20" s="610"/>
      <c r="Z20" s="646">
        <v>0</v>
      </c>
      <c r="AA20" s="646"/>
      <c r="AB20" s="646"/>
      <c r="AC20" s="646"/>
      <c r="AD20" s="647">
        <v>217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9544659</v>
      </c>
      <c r="CS20" s="609"/>
      <c r="CT20" s="609"/>
      <c r="CU20" s="609"/>
      <c r="CV20" s="609"/>
      <c r="CW20" s="609"/>
      <c r="CX20" s="609"/>
      <c r="CY20" s="610"/>
      <c r="CZ20" s="646">
        <v>100</v>
      </c>
      <c r="DA20" s="646"/>
      <c r="DB20" s="646"/>
      <c r="DC20" s="646"/>
      <c r="DD20" s="614">
        <v>1749932</v>
      </c>
      <c r="DE20" s="609"/>
      <c r="DF20" s="609"/>
      <c r="DG20" s="609"/>
      <c r="DH20" s="609"/>
      <c r="DI20" s="609"/>
      <c r="DJ20" s="609"/>
      <c r="DK20" s="609"/>
      <c r="DL20" s="609"/>
      <c r="DM20" s="609"/>
      <c r="DN20" s="609"/>
      <c r="DO20" s="609"/>
      <c r="DP20" s="610"/>
      <c r="DQ20" s="614">
        <v>5197544</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2998572</v>
      </c>
      <c r="S21" s="609"/>
      <c r="T21" s="609"/>
      <c r="U21" s="609"/>
      <c r="V21" s="609"/>
      <c r="W21" s="609"/>
      <c r="X21" s="609"/>
      <c r="Y21" s="610"/>
      <c r="Z21" s="646">
        <v>29.5</v>
      </c>
      <c r="AA21" s="646"/>
      <c r="AB21" s="646"/>
      <c r="AC21" s="646"/>
      <c r="AD21" s="647">
        <v>2532911</v>
      </c>
      <c r="AE21" s="647"/>
      <c r="AF21" s="647"/>
      <c r="AG21" s="647"/>
      <c r="AH21" s="647"/>
      <c r="AI21" s="647"/>
      <c r="AJ21" s="647"/>
      <c r="AK21" s="647"/>
      <c r="AL21" s="611">
        <v>63.8</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2532911</v>
      </c>
      <c r="S22" s="609"/>
      <c r="T22" s="609"/>
      <c r="U22" s="609"/>
      <c r="V22" s="609"/>
      <c r="W22" s="609"/>
      <c r="X22" s="609"/>
      <c r="Y22" s="610"/>
      <c r="Z22" s="646">
        <v>24.9</v>
      </c>
      <c r="AA22" s="646"/>
      <c r="AB22" s="646"/>
      <c r="AC22" s="646"/>
      <c r="AD22" s="647">
        <v>2532911</v>
      </c>
      <c r="AE22" s="647"/>
      <c r="AF22" s="647"/>
      <c r="AG22" s="647"/>
      <c r="AH22" s="647"/>
      <c r="AI22" s="647"/>
      <c r="AJ22" s="647"/>
      <c r="AK22" s="647"/>
      <c r="AL22" s="611">
        <v>63.8</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465661</v>
      </c>
      <c r="S23" s="609"/>
      <c r="T23" s="609"/>
      <c r="U23" s="609"/>
      <c r="V23" s="609"/>
      <c r="W23" s="609"/>
      <c r="X23" s="609"/>
      <c r="Y23" s="610"/>
      <c r="Z23" s="646">
        <v>4.5999999999999996</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3418629</v>
      </c>
      <c r="CS24" s="664"/>
      <c r="CT24" s="664"/>
      <c r="CU24" s="664"/>
      <c r="CV24" s="664"/>
      <c r="CW24" s="664"/>
      <c r="CX24" s="664"/>
      <c r="CY24" s="689"/>
      <c r="CZ24" s="690">
        <v>35.799999999999997</v>
      </c>
      <c r="DA24" s="672"/>
      <c r="DB24" s="672"/>
      <c r="DC24" s="692"/>
      <c r="DD24" s="688">
        <v>2148623</v>
      </c>
      <c r="DE24" s="664"/>
      <c r="DF24" s="664"/>
      <c r="DG24" s="664"/>
      <c r="DH24" s="664"/>
      <c r="DI24" s="664"/>
      <c r="DJ24" s="664"/>
      <c r="DK24" s="689"/>
      <c r="DL24" s="688">
        <v>1888232</v>
      </c>
      <c r="DM24" s="664"/>
      <c r="DN24" s="664"/>
      <c r="DO24" s="664"/>
      <c r="DP24" s="664"/>
      <c r="DQ24" s="664"/>
      <c r="DR24" s="664"/>
      <c r="DS24" s="664"/>
      <c r="DT24" s="664"/>
      <c r="DU24" s="664"/>
      <c r="DV24" s="689"/>
      <c r="DW24" s="690">
        <v>47.3</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4426801</v>
      </c>
      <c r="S25" s="609"/>
      <c r="T25" s="609"/>
      <c r="U25" s="609"/>
      <c r="V25" s="609"/>
      <c r="W25" s="609"/>
      <c r="X25" s="609"/>
      <c r="Y25" s="610"/>
      <c r="Z25" s="646">
        <v>43.6</v>
      </c>
      <c r="AA25" s="646"/>
      <c r="AB25" s="646"/>
      <c r="AC25" s="646"/>
      <c r="AD25" s="647">
        <v>3961140</v>
      </c>
      <c r="AE25" s="647"/>
      <c r="AF25" s="647"/>
      <c r="AG25" s="647"/>
      <c r="AH25" s="647"/>
      <c r="AI25" s="647"/>
      <c r="AJ25" s="647"/>
      <c r="AK25" s="647"/>
      <c r="AL25" s="611">
        <v>99.8</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1264702</v>
      </c>
      <c r="CS25" s="621"/>
      <c r="CT25" s="621"/>
      <c r="CU25" s="621"/>
      <c r="CV25" s="621"/>
      <c r="CW25" s="621"/>
      <c r="CX25" s="621"/>
      <c r="CY25" s="622"/>
      <c r="CZ25" s="611">
        <v>13.3</v>
      </c>
      <c r="DA25" s="623"/>
      <c r="DB25" s="623"/>
      <c r="DC25" s="624"/>
      <c r="DD25" s="614">
        <v>1145751</v>
      </c>
      <c r="DE25" s="621"/>
      <c r="DF25" s="621"/>
      <c r="DG25" s="621"/>
      <c r="DH25" s="621"/>
      <c r="DI25" s="621"/>
      <c r="DJ25" s="621"/>
      <c r="DK25" s="622"/>
      <c r="DL25" s="614">
        <v>1093315</v>
      </c>
      <c r="DM25" s="621"/>
      <c r="DN25" s="621"/>
      <c r="DO25" s="621"/>
      <c r="DP25" s="621"/>
      <c r="DQ25" s="621"/>
      <c r="DR25" s="621"/>
      <c r="DS25" s="621"/>
      <c r="DT25" s="621"/>
      <c r="DU25" s="621"/>
      <c r="DV25" s="622"/>
      <c r="DW25" s="611">
        <v>27.4</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1842</v>
      </c>
      <c r="S26" s="609"/>
      <c r="T26" s="609"/>
      <c r="U26" s="609"/>
      <c r="V26" s="609"/>
      <c r="W26" s="609"/>
      <c r="X26" s="609"/>
      <c r="Y26" s="610"/>
      <c r="Z26" s="646">
        <v>0</v>
      </c>
      <c r="AA26" s="646"/>
      <c r="AB26" s="646"/>
      <c r="AC26" s="646"/>
      <c r="AD26" s="647">
        <v>1842</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663803</v>
      </c>
      <c r="CS26" s="609"/>
      <c r="CT26" s="609"/>
      <c r="CU26" s="609"/>
      <c r="CV26" s="609"/>
      <c r="CW26" s="609"/>
      <c r="CX26" s="609"/>
      <c r="CY26" s="610"/>
      <c r="CZ26" s="611">
        <v>7</v>
      </c>
      <c r="DA26" s="623"/>
      <c r="DB26" s="623"/>
      <c r="DC26" s="624"/>
      <c r="DD26" s="614">
        <v>623973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32801</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1079020</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1548535</v>
      </c>
      <c r="CS27" s="621"/>
      <c r="CT27" s="621"/>
      <c r="CU27" s="621"/>
      <c r="CV27" s="621"/>
      <c r="CW27" s="621"/>
      <c r="CX27" s="621"/>
      <c r="CY27" s="622"/>
      <c r="CZ27" s="611">
        <v>16.2</v>
      </c>
      <c r="DA27" s="623"/>
      <c r="DB27" s="623"/>
      <c r="DC27" s="624"/>
      <c r="DD27" s="614">
        <v>405136</v>
      </c>
      <c r="DE27" s="621"/>
      <c r="DF27" s="621"/>
      <c r="DG27" s="621"/>
      <c r="DH27" s="621"/>
      <c r="DI27" s="621"/>
      <c r="DJ27" s="621"/>
      <c r="DK27" s="622"/>
      <c r="DL27" s="614">
        <v>197181</v>
      </c>
      <c r="DM27" s="621"/>
      <c r="DN27" s="621"/>
      <c r="DO27" s="621"/>
      <c r="DP27" s="621"/>
      <c r="DQ27" s="621"/>
      <c r="DR27" s="621"/>
      <c r="DS27" s="621"/>
      <c r="DT27" s="621"/>
      <c r="DU27" s="621"/>
      <c r="DV27" s="622"/>
      <c r="DW27" s="611">
        <v>4.9000000000000004</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65663</v>
      </c>
      <c r="S28" s="609"/>
      <c r="T28" s="609"/>
      <c r="U28" s="609"/>
      <c r="V28" s="609"/>
      <c r="W28" s="609"/>
      <c r="X28" s="609"/>
      <c r="Y28" s="610"/>
      <c r="Z28" s="646">
        <v>0.6</v>
      </c>
      <c r="AA28" s="646"/>
      <c r="AB28" s="646"/>
      <c r="AC28" s="646"/>
      <c r="AD28" s="647">
        <v>2719</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605392</v>
      </c>
      <c r="CS28" s="609"/>
      <c r="CT28" s="609"/>
      <c r="CU28" s="609"/>
      <c r="CV28" s="609"/>
      <c r="CW28" s="609"/>
      <c r="CX28" s="609"/>
      <c r="CY28" s="610"/>
      <c r="CZ28" s="611">
        <v>6.3</v>
      </c>
      <c r="DA28" s="623"/>
      <c r="DB28" s="623"/>
      <c r="DC28" s="624"/>
      <c r="DD28" s="614">
        <v>597736</v>
      </c>
      <c r="DE28" s="609"/>
      <c r="DF28" s="609"/>
      <c r="DG28" s="609"/>
      <c r="DH28" s="609"/>
      <c r="DI28" s="609"/>
      <c r="DJ28" s="609"/>
      <c r="DK28" s="610"/>
      <c r="DL28" s="614">
        <v>597736</v>
      </c>
      <c r="DM28" s="609"/>
      <c r="DN28" s="609"/>
      <c r="DO28" s="609"/>
      <c r="DP28" s="609"/>
      <c r="DQ28" s="609"/>
      <c r="DR28" s="609"/>
      <c r="DS28" s="609"/>
      <c r="DT28" s="609"/>
      <c r="DU28" s="609"/>
      <c r="DV28" s="610"/>
      <c r="DW28" s="611">
        <v>15</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21351</v>
      </c>
      <c r="S29" s="609"/>
      <c r="T29" s="609"/>
      <c r="U29" s="609"/>
      <c r="V29" s="609"/>
      <c r="W29" s="609"/>
      <c r="X29" s="609"/>
      <c r="Y29" s="610"/>
      <c r="Z29" s="646">
        <v>0.2</v>
      </c>
      <c r="AA29" s="646"/>
      <c r="AB29" s="646"/>
      <c r="AC29" s="646"/>
      <c r="AD29" s="647">
        <v>6</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605392</v>
      </c>
      <c r="CS29" s="621"/>
      <c r="CT29" s="621"/>
      <c r="CU29" s="621"/>
      <c r="CV29" s="621"/>
      <c r="CW29" s="621"/>
      <c r="CX29" s="621"/>
      <c r="CY29" s="622"/>
      <c r="CZ29" s="611">
        <v>6.3</v>
      </c>
      <c r="DA29" s="623"/>
      <c r="DB29" s="623"/>
      <c r="DC29" s="624"/>
      <c r="DD29" s="614">
        <v>597736</v>
      </c>
      <c r="DE29" s="621"/>
      <c r="DF29" s="621"/>
      <c r="DG29" s="621"/>
      <c r="DH29" s="621"/>
      <c r="DI29" s="621"/>
      <c r="DJ29" s="621"/>
      <c r="DK29" s="622"/>
      <c r="DL29" s="614">
        <v>597736</v>
      </c>
      <c r="DM29" s="621"/>
      <c r="DN29" s="621"/>
      <c r="DO29" s="621"/>
      <c r="DP29" s="621"/>
      <c r="DQ29" s="621"/>
      <c r="DR29" s="621"/>
      <c r="DS29" s="621"/>
      <c r="DT29" s="621"/>
      <c r="DU29" s="621"/>
      <c r="DV29" s="622"/>
      <c r="DW29" s="611">
        <v>15</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1412441</v>
      </c>
      <c r="S30" s="609"/>
      <c r="T30" s="609"/>
      <c r="U30" s="609"/>
      <c r="V30" s="609"/>
      <c r="W30" s="609"/>
      <c r="X30" s="609"/>
      <c r="Y30" s="610"/>
      <c r="Z30" s="646">
        <v>13.9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587542</v>
      </c>
      <c r="CS30" s="609"/>
      <c r="CT30" s="609"/>
      <c r="CU30" s="609"/>
      <c r="CV30" s="609"/>
      <c r="CW30" s="609"/>
      <c r="CX30" s="609"/>
      <c r="CY30" s="610"/>
      <c r="CZ30" s="611">
        <v>6.2</v>
      </c>
      <c r="DA30" s="623"/>
      <c r="DB30" s="623"/>
      <c r="DC30" s="624"/>
      <c r="DD30" s="614">
        <v>580144</v>
      </c>
      <c r="DE30" s="609"/>
      <c r="DF30" s="609"/>
      <c r="DG30" s="609"/>
      <c r="DH30" s="609"/>
      <c r="DI30" s="609"/>
      <c r="DJ30" s="609"/>
      <c r="DK30" s="610"/>
      <c r="DL30" s="614">
        <v>580144</v>
      </c>
      <c r="DM30" s="609"/>
      <c r="DN30" s="609"/>
      <c r="DO30" s="609"/>
      <c r="DP30" s="609"/>
      <c r="DQ30" s="609"/>
      <c r="DR30" s="609"/>
      <c r="DS30" s="609"/>
      <c r="DT30" s="609"/>
      <c r="DU30" s="609"/>
      <c r="DV30" s="610"/>
      <c r="DW30" s="611">
        <v>14.5</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98.1</v>
      </c>
      <c r="BH31" s="671"/>
      <c r="BI31" s="671"/>
      <c r="BJ31" s="671"/>
      <c r="BK31" s="671"/>
      <c r="BL31" s="671"/>
      <c r="BM31" s="672">
        <v>94.8</v>
      </c>
      <c r="BN31" s="671"/>
      <c r="BO31" s="671"/>
      <c r="BP31" s="671"/>
      <c r="BQ31" s="673"/>
      <c r="BR31" s="670">
        <v>98.6</v>
      </c>
      <c r="BS31" s="671"/>
      <c r="BT31" s="671"/>
      <c r="BU31" s="671"/>
      <c r="BV31" s="671"/>
      <c r="BW31" s="671"/>
      <c r="BX31" s="672">
        <v>95.3</v>
      </c>
      <c r="BY31" s="671"/>
      <c r="BZ31" s="671"/>
      <c r="CA31" s="671"/>
      <c r="CB31" s="673"/>
      <c r="CD31" s="629"/>
      <c r="CE31" s="630"/>
      <c r="CF31" s="605" t="s">
        <v>300</v>
      </c>
      <c r="CG31" s="606"/>
      <c r="CH31" s="606"/>
      <c r="CI31" s="606"/>
      <c r="CJ31" s="606"/>
      <c r="CK31" s="606"/>
      <c r="CL31" s="606"/>
      <c r="CM31" s="606"/>
      <c r="CN31" s="606"/>
      <c r="CO31" s="606"/>
      <c r="CP31" s="606"/>
      <c r="CQ31" s="607"/>
      <c r="CR31" s="608">
        <v>17850</v>
      </c>
      <c r="CS31" s="621"/>
      <c r="CT31" s="621"/>
      <c r="CU31" s="621"/>
      <c r="CV31" s="621"/>
      <c r="CW31" s="621"/>
      <c r="CX31" s="621"/>
      <c r="CY31" s="622"/>
      <c r="CZ31" s="611">
        <v>0.2</v>
      </c>
      <c r="DA31" s="623"/>
      <c r="DB31" s="623"/>
      <c r="DC31" s="624"/>
      <c r="DD31" s="614">
        <v>17592</v>
      </c>
      <c r="DE31" s="621"/>
      <c r="DF31" s="621"/>
      <c r="DG31" s="621"/>
      <c r="DH31" s="621"/>
      <c r="DI31" s="621"/>
      <c r="DJ31" s="621"/>
      <c r="DK31" s="622"/>
      <c r="DL31" s="614">
        <v>17592</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528107</v>
      </c>
      <c r="S32" s="609"/>
      <c r="T32" s="609"/>
      <c r="U32" s="609"/>
      <c r="V32" s="609"/>
      <c r="W32" s="609"/>
      <c r="X32" s="609"/>
      <c r="Y32" s="610"/>
      <c r="Z32" s="646">
        <v>5.2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98.1</v>
      </c>
      <c r="BH32" s="621"/>
      <c r="BI32" s="621"/>
      <c r="BJ32" s="621"/>
      <c r="BK32" s="621"/>
      <c r="BL32" s="621"/>
      <c r="BM32" s="612">
        <v>96.1</v>
      </c>
      <c r="BN32" s="621"/>
      <c r="BO32" s="621"/>
      <c r="BP32" s="621"/>
      <c r="BQ32" s="644"/>
      <c r="BR32" s="679">
        <v>99</v>
      </c>
      <c r="BS32" s="621"/>
      <c r="BT32" s="621"/>
      <c r="BU32" s="621"/>
      <c r="BV32" s="621"/>
      <c r="BW32" s="621"/>
      <c r="BX32" s="612">
        <v>97.2</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42792</v>
      </c>
      <c r="S33" s="609"/>
      <c r="T33" s="609"/>
      <c r="U33" s="609"/>
      <c r="V33" s="609"/>
      <c r="W33" s="609"/>
      <c r="X33" s="609"/>
      <c r="Y33" s="610"/>
      <c r="Z33" s="646">
        <v>0.4</v>
      </c>
      <c r="AA33" s="646"/>
      <c r="AB33" s="646"/>
      <c r="AC33" s="646"/>
      <c r="AD33" s="647">
        <v>3524</v>
      </c>
      <c r="AE33" s="647"/>
      <c r="AF33" s="647"/>
      <c r="AG33" s="647"/>
      <c r="AH33" s="647"/>
      <c r="AI33" s="647"/>
      <c r="AJ33" s="647"/>
      <c r="AK33" s="647"/>
      <c r="AL33" s="611">
        <v>0.1</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97.7</v>
      </c>
      <c r="BH33" s="593"/>
      <c r="BI33" s="593"/>
      <c r="BJ33" s="593"/>
      <c r="BK33" s="593"/>
      <c r="BL33" s="593"/>
      <c r="BM33" s="639">
        <v>92.9</v>
      </c>
      <c r="BN33" s="593"/>
      <c r="BO33" s="593"/>
      <c r="BP33" s="593"/>
      <c r="BQ33" s="656"/>
      <c r="BR33" s="669">
        <v>97.9</v>
      </c>
      <c r="BS33" s="593"/>
      <c r="BT33" s="593"/>
      <c r="BU33" s="593"/>
      <c r="BV33" s="593"/>
      <c r="BW33" s="593"/>
      <c r="BX33" s="639">
        <v>92.8</v>
      </c>
      <c r="BY33" s="593"/>
      <c r="BZ33" s="593"/>
      <c r="CA33" s="593"/>
      <c r="CB33" s="656"/>
      <c r="CD33" s="605" t="s">
        <v>307</v>
      </c>
      <c r="CE33" s="606"/>
      <c r="CF33" s="606"/>
      <c r="CG33" s="606"/>
      <c r="CH33" s="606"/>
      <c r="CI33" s="606"/>
      <c r="CJ33" s="606"/>
      <c r="CK33" s="606"/>
      <c r="CL33" s="606"/>
      <c r="CM33" s="606"/>
      <c r="CN33" s="606"/>
      <c r="CO33" s="606"/>
      <c r="CP33" s="606"/>
      <c r="CQ33" s="607"/>
      <c r="CR33" s="608">
        <v>4357026</v>
      </c>
      <c r="CS33" s="621"/>
      <c r="CT33" s="621"/>
      <c r="CU33" s="621"/>
      <c r="CV33" s="621"/>
      <c r="CW33" s="621"/>
      <c r="CX33" s="621"/>
      <c r="CY33" s="622"/>
      <c r="CZ33" s="611">
        <v>45.6</v>
      </c>
      <c r="DA33" s="623"/>
      <c r="DB33" s="623"/>
      <c r="DC33" s="624"/>
      <c r="DD33" s="614">
        <v>2717249</v>
      </c>
      <c r="DE33" s="621"/>
      <c r="DF33" s="621"/>
      <c r="DG33" s="621"/>
      <c r="DH33" s="621"/>
      <c r="DI33" s="621"/>
      <c r="DJ33" s="621"/>
      <c r="DK33" s="622"/>
      <c r="DL33" s="614">
        <v>1629371</v>
      </c>
      <c r="DM33" s="621"/>
      <c r="DN33" s="621"/>
      <c r="DO33" s="621"/>
      <c r="DP33" s="621"/>
      <c r="DQ33" s="621"/>
      <c r="DR33" s="621"/>
      <c r="DS33" s="621"/>
      <c r="DT33" s="621"/>
      <c r="DU33" s="621"/>
      <c r="DV33" s="622"/>
      <c r="DW33" s="611">
        <v>40.799999999999997</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6840</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1833722</v>
      </c>
      <c r="CS34" s="609"/>
      <c r="CT34" s="609"/>
      <c r="CU34" s="609"/>
      <c r="CV34" s="609"/>
      <c r="CW34" s="609"/>
      <c r="CX34" s="609"/>
      <c r="CY34" s="610"/>
      <c r="CZ34" s="611">
        <v>19.2</v>
      </c>
      <c r="DA34" s="623"/>
      <c r="DB34" s="623"/>
      <c r="DC34" s="624"/>
      <c r="DD34" s="614">
        <v>881479</v>
      </c>
      <c r="DE34" s="609"/>
      <c r="DF34" s="609"/>
      <c r="DG34" s="609"/>
      <c r="DH34" s="609"/>
      <c r="DI34" s="609"/>
      <c r="DJ34" s="609"/>
      <c r="DK34" s="610"/>
      <c r="DL34" s="614">
        <v>534807</v>
      </c>
      <c r="DM34" s="609"/>
      <c r="DN34" s="609"/>
      <c r="DO34" s="609"/>
      <c r="DP34" s="609"/>
      <c r="DQ34" s="609"/>
      <c r="DR34" s="609"/>
      <c r="DS34" s="609"/>
      <c r="DT34" s="609"/>
      <c r="DU34" s="609"/>
      <c r="DV34" s="610"/>
      <c r="DW34" s="611">
        <v>13.4</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2118399</v>
      </c>
      <c r="S35" s="609"/>
      <c r="T35" s="609"/>
      <c r="U35" s="609"/>
      <c r="V35" s="609"/>
      <c r="W35" s="609"/>
      <c r="X35" s="609"/>
      <c r="Y35" s="610"/>
      <c r="Z35" s="646">
        <v>20.8</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73779</v>
      </c>
      <c r="CS35" s="621"/>
      <c r="CT35" s="621"/>
      <c r="CU35" s="621"/>
      <c r="CV35" s="621"/>
      <c r="CW35" s="621"/>
      <c r="CX35" s="621"/>
      <c r="CY35" s="622"/>
      <c r="CZ35" s="611">
        <v>0.8</v>
      </c>
      <c r="DA35" s="623"/>
      <c r="DB35" s="623"/>
      <c r="DC35" s="624"/>
      <c r="DD35" s="614">
        <v>55897</v>
      </c>
      <c r="DE35" s="621"/>
      <c r="DF35" s="621"/>
      <c r="DG35" s="621"/>
      <c r="DH35" s="621"/>
      <c r="DI35" s="621"/>
      <c r="DJ35" s="621"/>
      <c r="DK35" s="622"/>
      <c r="DL35" s="614">
        <v>47148</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546869</v>
      </c>
      <c r="S36" s="609"/>
      <c r="T36" s="609"/>
      <c r="U36" s="609"/>
      <c r="V36" s="609"/>
      <c r="W36" s="609"/>
      <c r="X36" s="609"/>
      <c r="Y36" s="610"/>
      <c r="Z36" s="646">
        <v>5.4</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851703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45908</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1328491</v>
      </c>
      <c r="CS36" s="609"/>
      <c r="CT36" s="609"/>
      <c r="CU36" s="609"/>
      <c r="CV36" s="609"/>
      <c r="CW36" s="609"/>
      <c r="CX36" s="609"/>
      <c r="CY36" s="610"/>
      <c r="CZ36" s="611">
        <v>13.9</v>
      </c>
      <c r="DA36" s="623"/>
      <c r="DB36" s="623"/>
      <c r="DC36" s="624"/>
      <c r="DD36" s="614">
        <v>849011</v>
      </c>
      <c r="DE36" s="609"/>
      <c r="DF36" s="609"/>
      <c r="DG36" s="609"/>
      <c r="DH36" s="609"/>
      <c r="DI36" s="609"/>
      <c r="DJ36" s="609"/>
      <c r="DK36" s="610"/>
      <c r="DL36" s="614">
        <v>633771</v>
      </c>
      <c r="DM36" s="609"/>
      <c r="DN36" s="609"/>
      <c r="DO36" s="609"/>
      <c r="DP36" s="609"/>
      <c r="DQ36" s="609"/>
      <c r="DR36" s="609"/>
      <c r="DS36" s="609"/>
      <c r="DT36" s="609"/>
      <c r="DU36" s="609"/>
      <c r="DV36" s="610"/>
      <c r="DW36" s="611">
        <v>15.9</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81346</v>
      </c>
      <c r="S37" s="609"/>
      <c r="T37" s="609"/>
      <c r="U37" s="609"/>
      <c r="V37" s="609"/>
      <c r="W37" s="609"/>
      <c r="X37" s="609"/>
      <c r="Y37" s="610"/>
      <c r="Z37" s="646">
        <v>0.8</v>
      </c>
      <c r="AA37" s="646"/>
      <c r="AB37" s="646"/>
      <c r="AC37" s="646"/>
      <c r="AD37" s="647">
        <v>884</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241244</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26119</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319884</v>
      </c>
      <c r="CS37" s="621"/>
      <c r="CT37" s="621"/>
      <c r="CU37" s="621"/>
      <c r="CV37" s="621"/>
      <c r="CW37" s="621"/>
      <c r="CX37" s="621"/>
      <c r="CY37" s="622"/>
      <c r="CZ37" s="611">
        <v>3.4</v>
      </c>
      <c r="DA37" s="623"/>
      <c r="DB37" s="623"/>
      <c r="DC37" s="624"/>
      <c r="DD37" s="614">
        <v>319884</v>
      </c>
      <c r="DE37" s="621"/>
      <c r="DF37" s="621"/>
      <c r="DG37" s="621"/>
      <c r="DH37" s="621"/>
      <c r="DI37" s="621"/>
      <c r="DJ37" s="621"/>
      <c r="DK37" s="622"/>
      <c r="DL37" s="614">
        <v>276632</v>
      </c>
      <c r="DM37" s="621"/>
      <c r="DN37" s="621"/>
      <c r="DO37" s="621"/>
      <c r="DP37" s="621"/>
      <c r="DQ37" s="621"/>
      <c r="DR37" s="621"/>
      <c r="DS37" s="621"/>
      <c r="DT37" s="621"/>
      <c r="DU37" s="621"/>
      <c r="DV37" s="622"/>
      <c r="DW37" s="611">
        <v>6.9</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878369</v>
      </c>
      <c r="S38" s="609"/>
      <c r="T38" s="609"/>
      <c r="U38" s="609"/>
      <c r="V38" s="609"/>
      <c r="W38" s="609"/>
      <c r="X38" s="609"/>
      <c r="Y38" s="610"/>
      <c r="Z38" s="646">
        <v>8.6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27546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1779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582913</v>
      </c>
      <c r="CS38" s="609"/>
      <c r="CT38" s="609"/>
      <c r="CU38" s="609"/>
      <c r="CV38" s="609"/>
      <c r="CW38" s="609"/>
      <c r="CX38" s="609"/>
      <c r="CY38" s="610"/>
      <c r="CZ38" s="611">
        <v>6.1</v>
      </c>
      <c r="DA38" s="623"/>
      <c r="DB38" s="623"/>
      <c r="DC38" s="624"/>
      <c r="DD38" s="614">
        <v>436473</v>
      </c>
      <c r="DE38" s="609"/>
      <c r="DF38" s="609"/>
      <c r="DG38" s="609"/>
      <c r="DH38" s="609"/>
      <c r="DI38" s="609"/>
      <c r="DJ38" s="609"/>
      <c r="DK38" s="610"/>
      <c r="DL38" s="614">
        <v>413645</v>
      </c>
      <c r="DM38" s="609"/>
      <c r="DN38" s="609"/>
      <c r="DO38" s="609"/>
      <c r="DP38" s="609"/>
      <c r="DQ38" s="609"/>
      <c r="DR38" s="609"/>
      <c r="DS38" s="609"/>
      <c r="DT38" s="609"/>
      <c r="DU38" s="609"/>
      <c r="DV38" s="610"/>
      <c r="DW38" s="611">
        <v>10.4</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2912</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538121</v>
      </c>
      <c r="CS39" s="621"/>
      <c r="CT39" s="621"/>
      <c r="CU39" s="621"/>
      <c r="CV39" s="621"/>
      <c r="CW39" s="621"/>
      <c r="CX39" s="621"/>
      <c r="CY39" s="622"/>
      <c r="CZ39" s="611">
        <v>5.6</v>
      </c>
      <c r="DA39" s="623"/>
      <c r="DB39" s="623"/>
      <c r="DC39" s="624"/>
      <c r="DD39" s="614">
        <v>494389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19069</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85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10163621</v>
      </c>
      <c r="S41" s="633"/>
      <c r="T41" s="633"/>
      <c r="U41" s="633"/>
      <c r="V41" s="633"/>
      <c r="W41" s="633"/>
      <c r="X41" s="633"/>
      <c r="Y41" s="636"/>
      <c r="Z41" s="637">
        <v>100</v>
      </c>
      <c r="AA41" s="637"/>
      <c r="AB41" s="637"/>
      <c r="AC41" s="637"/>
      <c r="AD41" s="638">
        <v>3970115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152397</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430516</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345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1769004</v>
      </c>
      <c r="CS42" s="621"/>
      <c r="CT42" s="621"/>
      <c r="CU42" s="621"/>
      <c r="CV42" s="621"/>
      <c r="CW42" s="621"/>
      <c r="CX42" s="621"/>
      <c r="CY42" s="622"/>
      <c r="CZ42" s="611">
        <v>18.5</v>
      </c>
      <c r="DA42" s="623"/>
      <c r="DB42" s="623"/>
      <c r="DC42" s="624"/>
      <c r="DD42" s="614">
        <v>331672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59132</v>
      </c>
      <c r="CS43" s="621"/>
      <c r="CT43" s="621"/>
      <c r="CU43" s="621"/>
      <c r="CV43" s="621"/>
      <c r="CW43" s="621"/>
      <c r="CX43" s="621"/>
      <c r="CY43" s="622"/>
      <c r="CZ43" s="611">
        <v>0.6</v>
      </c>
      <c r="DA43" s="623"/>
      <c r="DB43" s="623"/>
      <c r="DC43" s="624"/>
      <c r="DD43" s="614">
        <v>59132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1749932</v>
      </c>
      <c r="CS44" s="609"/>
      <c r="CT44" s="609"/>
      <c r="CU44" s="609"/>
      <c r="CV44" s="609"/>
      <c r="CW44" s="609"/>
      <c r="CX44" s="609"/>
      <c r="CY44" s="610"/>
      <c r="CZ44" s="611">
        <v>18.3</v>
      </c>
      <c r="DA44" s="612"/>
      <c r="DB44" s="612"/>
      <c r="DC44" s="613"/>
      <c r="DD44" s="614">
        <v>321600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433628</v>
      </c>
      <c r="CS45" s="621"/>
      <c r="CT45" s="621"/>
      <c r="CU45" s="621"/>
      <c r="CV45" s="621"/>
      <c r="CW45" s="621"/>
      <c r="CX45" s="621"/>
      <c r="CY45" s="622"/>
      <c r="CZ45" s="611">
        <v>4.5</v>
      </c>
      <c r="DA45" s="623"/>
      <c r="DB45" s="623"/>
      <c r="DC45" s="624"/>
      <c r="DD45" s="614">
        <v>127412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1313304</v>
      </c>
      <c r="CS46" s="609"/>
      <c r="CT46" s="609"/>
      <c r="CU46" s="609"/>
      <c r="CV46" s="609"/>
      <c r="CW46" s="609"/>
      <c r="CX46" s="609"/>
      <c r="CY46" s="610"/>
      <c r="CZ46" s="611">
        <v>13.8</v>
      </c>
      <c r="DA46" s="612"/>
      <c r="DB46" s="612"/>
      <c r="DC46" s="613"/>
      <c r="DD46" s="614">
        <v>194188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19072</v>
      </c>
      <c r="CS47" s="621"/>
      <c r="CT47" s="621"/>
      <c r="CU47" s="621"/>
      <c r="CV47" s="621"/>
      <c r="CW47" s="621"/>
      <c r="CX47" s="621"/>
      <c r="CY47" s="622"/>
      <c r="CZ47" s="611">
        <v>0.2</v>
      </c>
      <c r="DA47" s="623"/>
      <c r="DB47" s="623"/>
      <c r="DC47" s="624"/>
      <c r="DD47" s="614">
        <v>10072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9544659</v>
      </c>
      <c r="CS49" s="593"/>
      <c r="CT49" s="593"/>
      <c r="CU49" s="593"/>
      <c r="CV49" s="593"/>
      <c r="CW49" s="593"/>
      <c r="CX49" s="593"/>
      <c r="CY49" s="594"/>
      <c r="CZ49" s="595">
        <v>100</v>
      </c>
      <c r="DA49" s="596"/>
      <c r="DB49" s="596"/>
      <c r="DC49" s="597"/>
      <c r="DD49" s="598">
        <v>5197544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BQZNNsVsHzvV4UC3HIw0JBOUEUwCsqNokE/9qGFVcljjXa5UcWi3LUcFo9SzWAr7Fpp5GLz084Dke5o4ZW+Lw==" saltValue="7AdI6IlxHr+SMyJmA6EU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CR7" sqref="CR7:CV7"/>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10163</v>
      </c>
      <c r="R7" s="1090"/>
      <c r="S7" s="1090"/>
      <c r="T7" s="1090"/>
      <c r="U7" s="1090"/>
      <c r="V7" s="1090">
        <v>9545</v>
      </c>
      <c r="W7" s="1090"/>
      <c r="X7" s="1090"/>
      <c r="Y7" s="1090"/>
      <c r="Z7" s="1090"/>
      <c r="AA7" s="1090">
        <v>619</v>
      </c>
      <c r="AB7" s="1090"/>
      <c r="AC7" s="1090"/>
      <c r="AD7" s="1090"/>
      <c r="AE7" s="1091"/>
      <c r="AF7" s="1092">
        <v>412</v>
      </c>
      <c r="AG7" s="1093"/>
      <c r="AH7" s="1093"/>
      <c r="AI7" s="1093"/>
      <c r="AJ7" s="1094"/>
      <c r="AK7" s="1095">
        <v>2118</v>
      </c>
      <c r="AL7" s="1096"/>
      <c r="AM7" s="1096"/>
      <c r="AN7" s="1096"/>
      <c r="AO7" s="1096"/>
      <c r="AP7" s="1096">
        <v>6007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t="s">
        <v>551</v>
      </c>
      <c r="BS7" s="1086" t="s">
        <v>548</v>
      </c>
      <c r="BT7" s="1087"/>
      <c r="BU7" s="1087"/>
      <c r="BV7" s="1087"/>
      <c r="BW7" s="1087"/>
      <c r="BX7" s="1087"/>
      <c r="BY7" s="1087"/>
      <c r="BZ7" s="1087"/>
      <c r="CA7" s="1087"/>
      <c r="CB7" s="1087"/>
      <c r="CC7" s="1087"/>
      <c r="CD7" s="1087"/>
      <c r="CE7" s="1087"/>
      <c r="CF7" s="1087"/>
      <c r="CG7" s="1099"/>
      <c r="CH7" s="1083">
        <v>25</v>
      </c>
      <c r="CI7" s="1084"/>
      <c r="CJ7" s="1084"/>
      <c r="CK7" s="1084"/>
      <c r="CL7" s="1085"/>
      <c r="CM7" s="1083">
        <v>398</v>
      </c>
      <c r="CN7" s="1084"/>
      <c r="CO7" s="1084"/>
      <c r="CP7" s="1084"/>
      <c r="CQ7" s="1085"/>
      <c r="CR7" s="1083">
        <v>9</v>
      </c>
      <c r="CS7" s="1084"/>
      <c r="CT7" s="1084"/>
      <c r="CU7" s="1084"/>
      <c r="CV7" s="1085"/>
      <c r="CW7" s="1083" t="s">
        <v>547</v>
      </c>
      <c r="CX7" s="1084"/>
      <c r="CY7" s="1084"/>
      <c r="CZ7" s="1084"/>
      <c r="DA7" s="1085"/>
      <c r="DB7" s="1083" t="s">
        <v>547</v>
      </c>
      <c r="DC7" s="1084"/>
      <c r="DD7" s="1084"/>
      <c r="DE7" s="1084"/>
      <c r="DF7" s="1085"/>
      <c r="DG7" s="1083" t="s">
        <v>547</v>
      </c>
      <c r="DH7" s="1084"/>
      <c r="DI7" s="1084"/>
      <c r="DJ7" s="1084"/>
      <c r="DK7" s="1085"/>
      <c r="DL7" s="1083">
        <v>6</v>
      </c>
      <c r="DM7" s="1084"/>
      <c r="DN7" s="1084"/>
      <c r="DO7" s="1084"/>
      <c r="DP7" s="1085"/>
      <c r="DQ7" s="1083">
        <v>1</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549</v>
      </c>
      <c r="BT8" s="980"/>
      <c r="BU8" s="980"/>
      <c r="BV8" s="980"/>
      <c r="BW8" s="980"/>
      <c r="BX8" s="980"/>
      <c r="BY8" s="980"/>
      <c r="BZ8" s="980"/>
      <c r="CA8" s="980"/>
      <c r="CB8" s="980"/>
      <c r="CC8" s="980"/>
      <c r="CD8" s="980"/>
      <c r="CE8" s="980"/>
      <c r="CF8" s="980"/>
      <c r="CG8" s="1001"/>
      <c r="CH8" s="976">
        <v>16</v>
      </c>
      <c r="CI8" s="977"/>
      <c r="CJ8" s="977"/>
      <c r="CK8" s="977"/>
      <c r="CL8" s="978"/>
      <c r="CM8" s="976">
        <v>173</v>
      </c>
      <c r="CN8" s="977"/>
      <c r="CO8" s="977"/>
      <c r="CP8" s="977"/>
      <c r="CQ8" s="978"/>
      <c r="CR8" s="976">
        <v>100</v>
      </c>
      <c r="CS8" s="977"/>
      <c r="CT8" s="977"/>
      <c r="CU8" s="977"/>
      <c r="CV8" s="978"/>
      <c r="CW8" s="976" t="s">
        <v>547</v>
      </c>
      <c r="CX8" s="977"/>
      <c r="CY8" s="977"/>
      <c r="CZ8" s="977"/>
      <c r="DA8" s="978"/>
      <c r="DB8" s="976" t="s">
        <v>547</v>
      </c>
      <c r="DC8" s="977"/>
      <c r="DD8" s="977"/>
      <c r="DE8" s="977"/>
      <c r="DF8" s="978"/>
      <c r="DG8" s="976" t="s">
        <v>547</v>
      </c>
      <c r="DH8" s="977"/>
      <c r="DI8" s="977"/>
      <c r="DJ8" s="977"/>
      <c r="DK8" s="978"/>
      <c r="DL8" s="976" t="s">
        <v>547</v>
      </c>
      <c r="DM8" s="977"/>
      <c r="DN8" s="977"/>
      <c r="DO8" s="977"/>
      <c r="DP8" s="978"/>
      <c r="DQ8" s="976" t="s">
        <v>547</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550</v>
      </c>
      <c r="BT9" s="980"/>
      <c r="BU9" s="980"/>
      <c r="BV9" s="980"/>
      <c r="BW9" s="980"/>
      <c r="BX9" s="980"/>
      <c r="BY9" s="980"/>
      <c r="BZ9" s="980"/>
      <c r="CA9" s="980"/>
      <c r="CB9" s="980"/>
      <c r="CC9" s="980"/>
      <c r="CD9" s="980"/>
      <c r="CE9" s="980"/>
      <c r="CF9" s="980"/>
      <c r="CG9" s="1001"/>
      <c r="CH9" s="976">
        <v>-74</v>
      </c>
      <c r="CI9" s="977"/>
      <c r="CJ9" s="977"/>
      <c r="CK9" s="977"/>
      <c r="CL9" s="978"/>
      <c r="CM9" s="976">
        <v>542</v>
      </c>
      <c r="CN9" s="977"/>
      <c r="CO9" s="977"/>
      <c r="CP9" s="977"/>
      <c r="CQ9" s="978"/>
      <c r="CR9" s="976">
        <v>1000</v>
      </c>
      <c r="CS9" s="977"/>
      <c r="CT9" s="977"/>
      <c r="CU9" s="977"/>
      <c r="CV9" s="978"/>
      <c r="CW9" s="976" t="s">
        <v>547</v>
      </c>
      <c r="CX9" s="977"/>
      <c r="CY9" s="977"/>
      <c r="CZ9" s="977"/>
      <c r="DA9" s="978"/>
      <c r="DB9" s="976" t="s">
        <v>547</v>
      </c>
      <c r="DC9" s="977"/>
      <c r="DD9" s="977"/>
      <c r="DE9" s="977"/>
      <c r="DF9" s="978"/>
      <c r="DG9" s="976" t="s">
        <v>547</v>
      </c>
      <c r="DH9" s="977"/>
      <c r="DI9" s="977"/>
      <c r="DJ9" s="977"/>
      <c r="DK9" s="978"/>
      <c r="DL9" s="976" t="s">
        <v>547</v>
      </c>
      <c r="DM9" s="977"/>
      <c r="DN9" s="977"/>
      <c r="DO9" s="977"/>
      <c r="DP9" s="978"/>
      <c r="DQ9" s="976" t="s">
        <v>547</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v>10163</v>
      </c>
      <c r="R23" s="1048"/>
      <c r="S23" s="1048"/>
      <c r="T23" s="1048"/>
      <c r="U23" s="1048"/>
      <c r="V23" s="1048">
        <v>9545</v>
      </c>
      <c r="W23" s="1048"/>
      <c r="X23" s="1048"/>
      <c r="Y23" s="1048"/>
      <c r="Z23" s="1048"/>
      <c r="AA23" s="1048">
        <v>619</v>
      </c>
      <c r="AB23" s="1048"/>
      <c r="AC23" s="1048"/>
      <c r="AD23" s="1048"/>
      <c r="AE23" s="1055"/>
      <c r="AF23" s="1056">
        <v>412</v>
      </c>
      <c r="AG23" s="1048"/>
      <c r="AH23" s="1048"/>
      <c r="AI23" s="1048"/>
      <c r="AJ23" s="1057"/>
      <c r="AK23" s="1058"/>
      <c r="AL23" s="1059"/>
      <c r="AM23" s="1059"/>
      <c r="AN23" s="1059"/>
      <c r="AO23" s="1059"/>
      <c r="AP23" s="1048">
        <v>6007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1579</v>
      </c>
      <c r="R28" s="1038"/>
      <c r="S28" s="1038"/>
      <c r="T28" s="1038"/>
      <c r="U28" s="1038"/>
      <c r="V28" s="1038">
        <v>1533</v>
      </c>
      <c r="W28" s="1038"/>
      <c r="X28" s="1038"/>
      <c r="Y28" s="1038"/>
      <c r="Z28" s="1038"/>
      <c r="AA28" s="1038">
        <v>46</v>
      </c>
      <c r="AB28" s="1038"/>
      <c r="AC28" s="1038"/>
      <c r="AD28" s="1038"/>
      <c r="AE28" s="1039"/>
      <c r="AF28" s="1040">
        <v>46</v>
      </c>
      <c r="AG28" s="1038"/>
      <c r="AH28" s="1038"/>
      <c r="AI28" s="1038"/>
      <c r="AJ28" s="1041"/>
      <c r="AK28" s="1029">
        <v>222</v>
      </c>
      <c r="AL28" s="1030"/>
      <c r="AM28" s="1030"/>
      <c r="AN28" s="1030"/>
      <c r="AO28" s="1030"/>
      <c r="AP28" s="1030" t="s">
        <v>547</v>
      </c>
      <c r="AQ28" s="1030"/>
      <c r="AR28" s="1030"/>
      <c r="AS28" s="1030"/>
      <c r="AT28" s="1030"/>
      <c r="AU28" s="1030" t="s">
        <v>547</v>
      </c>
      <c r="AV28" s="1030"/>
      <c r="AW28" s="1030"/>
      <c r="AX28" s="1030"/>
      <c r="AY28" s="1030"/>
      <c r="AZ28" s="1031" t="s">
        <v>547</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1135</v>
      </c>
      <c r="R29" s="1026"/>
      <c r="S29" s="1026"/>
      <c r="T29" s="1026"/>
      <c r="U29" s="1026"/>
      <c r="V29" s="1026">
        <v>1112</v>
      </c>
      <c r="W29" s="1026"/>
      <c r="X29" s="1026"/>
      <c r="Y29" s="1026"/>
      <c r="Z29" s="1026"/>
      <c r="AA29" s="1026">
        <v>23</v>
      </c>
      <c r="AB29" s="1026"/>
      <c r="AC29" s="1026"/>
      <c r="AD29" s="1026"/>
      <c r="AE29" s="1027"/>
      <c r="AF29" s="1022">
        <v>23</v>
      </c>
      <c r="AG29" s="1023"/>
      <c r="AH29" s="1023"/>
      <c r="AI29" s="1023"/>
      <c r="AJ29" s="1024"/>
      <c r="AK29" s="967">
        <v>185</v>
      </c>
      <c r="AL29" s="958"/>
      <c r="AM29" s="958"/>
      <c r="AN29" s="958"/>
      <c r="AO29" s="958"/>
      <c r="AP29" s="958" t="s">
        <v>547</v>
      </c>
      <c r="AQ29" s="958"/>
      <c r="AR29" s="958"/>
      <c r="AS29" s="958"/>
      <c r="AT29" s="958"/>
      <c r="AU29" s="958" t="s">
        <v>547</v>
      </c>
      <c r="AV29" s="958"/>
      <c r="AW29" s="958"/>
      <c r="AX29" s="958"/>
      <c r="AY29" s="958"/>
      <c r="AZ29" s="1028" t="s">
        <v>547</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158</v>
      </c>
      <c r="R30" s="1026"/>
      <c r="S30" s="1026"/>
      <c r="T30" s="1026"/>
      <c r="U30" s="1026"/>
      <c r="V30" s="1026">
        <v>156</v>
      </c>
      <c r="W30" s="1026"/>
      <c r="X30" s="1026"/>
      <c r="Y30" s="1026"/>
      <c r="Z30" s="1026"/>
      <c r="AA30" s="1026">
        <v>2</v>
      </c>
      <c r="AB30" s="1026"/>
      <c r="AC30" s="1026"/>
      <c r="AD30" s="1026"/>
      <c r="AE30" s="1027"/>
      <c r="AF30" s="1022">
        <v>2</v>
      </c>
      <c r="AG30" s="1023"/>
      <c r="AH30" s="1023"/>
      <c r="AI30" s="1023"/>
      <c r="AJ30" s="1024"/>
      <c r="AK30" s="967">
        <v>55</v>
      </c>
      <c r="AL30" s="958"/>
      <c r="AM30" s="958"/>
      <c r="AN30" s="958"/>
      <c r="AO30" s="958"/>
      <c r="AP30" s="958" t="s">
        <v>547</v>
      </c>
      <c r="AQ30" s="958"/>
      <c r="AR30" s="958"/>
      <c r="AS30" s="958"/>
      <c r="AT30" s="958"/>
      <c r="AU30" s="958" t="s">
        <v>547</v>
      </c>
      <c r="AV30" s="958"/>
      <c r="AW30" s="958"/>
      <c r="AX30" s="958"/>
      <c r="AY30" s="958"/>
      <c r="AZ30" s="1028" t="s">
        <v>547</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391</v>
      </c>
      <c r="C31" s="1018"/>
      <c r="D31" s="1018"/>
      <c r="E31" s="1018"/>
      <c r="F31" s="1018"/>
      <c r="G31" s="1018"/>
      <c r="H31" s="1018"/>
      <c r="I31" s="1018"/>
      <c r="J31" s="1018"/>
      <c r="K31" s="1018"/>
      <c r="L31" s="1018"/>
      <c r="M31" s="1018"/>
      <c r="N31" s="1018"/>
      <c r="O31" s="1018"/>
      <c r="P31" s="1019"/>
      <c r="Q31" s="1025">
        <v>6</v>
      </c>
      <c r="R31" s="1026"/>
      <c r="S31" s="1026"/>
      <c r="T31" s="1026"/>
      <c r="U31" s="1026"/>
      <c r="V31" s="1026">
        <v>5</v>
      </c>
      <c r="W31" s="1026"/>
      <c r="X31" s="1026"/>
      <c r="Y31" s="1026"/>
      <c r="Z31" s="1026"/>
      <c r="AA31" s="1026">
        <v>2</v>
      </c>
      <c r="AB31" s="1026"/>
      <c r="AC31" s="1026"/>
      <c r="AD31" s="1026"/>
      <c r="AE31" s="1027"/>
      <c r="AF31" s="1022">
        <v>2</v>
      </c>
      <c r="AG31" s="1023"/>
      <c r="AH31" s="1023"/>
      <c r="AI31" s="1023"/>
      <c r="AJ31" s="1024"/>
      <c r="AK31" s="967" t="s">
        <v>547</v>
      </c>
      <c r="AL31" s="958"/>
      <c r="AM31" s="958"/>
      <c r="AN31" s="958"/>
      <c r="AO31" s="958"/>
      <c r="AP31" s="958" t="s">
        <v>547</v>
      </c>
      <c r="AQ31" s="958"/>
      <c r="AR31" s="958"/>
      <c r="AS31" s="958"/>
      <c r="AT31" s="958"/>
      <c r="AU31" s="958" t="s">
        <v>547</v>
      </c>
      <c r="AV31" s="958"/>
      <c r="AW31" s="958"/>
      <c r="AX31" s="958"/>
      <c r="AY31" s="958"/>
      <c r="AZ31" s="1028" t="s">
        <v>547</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392</v>
      </c>
      <c r="C32" s="1018"/>
      <c r="D32" s="1018"/>
      <c r="E32" s="1018"/>
      <c r="F32" s="1018"/>
      <c r="G32" s="1018"/>
      <c r="H32" s="1018"/>
      <c r="I32" s="1018"/>
      <c r="J32" s="1018"/>
      <c r="K32" s="1018"/>
      <c r="L32" s="1018"/>
      <c r="M32" s="1018"/>
      <c r="N32" s="1018"/>
      <c r="O32" s="1018"/>
      <c r="P32" s="1019"/>
      <c r="Q32" s="1025">
        <v>1192</v>
      </c>
      <c r="R32" s="1026"/>
      <c r="S32" s="1026"/>
      <c r="T32" s="1026"/>
      <c r="U32" s="1026"/>
      <c r="V32" s="1026">
        <v>1127</v>
      </c>
      <c r="W32" s="1026"/>
      <c r="X32" s="1026"/>
      <c r="Y32" s="1026"/>
      <c r="Z32" s="1026"/>
      <c r="AA32" s="1026">
        <v>64</v>
      </c>
      <c r="AB32" s="1026"/>
      <c r="AC32" s="1026"/>
      <c r="AD32" s="1026"/>
      <c r="AE32" s="1027"/>
      <c r="AF32" s="1022">
        <v>1004</v>
      </c>
      <c r="AG32" s="1023"/>
      <c r="AH32" s="1023"/>
      <c r="AI32" s="1023"/>
      <c r="AJ32" s="1024"/>
      <c r="AK32" s="967">
        <v>241</v>
      </c>
      <c r="AL32" s="958"/>
      <c r="AM32" s="958"/>
      <c r="AN32" s="958"/>
      <c r="AO32" s="958"/>
      <c r="AP32" s="958">
        <v>1350</v>
      </c>
      <c r="AQ32" s="958"/>
      <c r="AR32" s="958"/>
      <c r="AS32" s="958"/>
      <c r="AT32" s="958"/>
      <c r="AU32" s="958">
        <v>802</v>
      </c>
      <c r="AV32" s="958"/>
      <c r="AW32" s="958"/>
      <c r="AX32" s="958"/>
      <c r="AY32" s="958"/>
      <c r="AZ32" s="1028" t="s">
        <v>547</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394</v>
      </c>
      <c r="C33" s="1018"/>
      <c r="D33" s="1018"/>
      <c r="E33" s="1018"/>
      <c r="F33" s="1018"/>
      <c r="G33" s="1018"/>
      <c r="H33" s="1018"/>
      <c r="I33" s="1018"/>
      <c r="J33" s="1018"/>
      <c r="K33" s="1018"/>
      <c r="L33" s="1018"/>
      <c r="M33" s="1018"/>
      <c r="N33" s="1018"/>
      <c r="O33" s="1018"/>
      <c r="P33" s="1019"/>
      <c r="Q33" s="1025">
        <v>227</v>
      </c>
      <c r="R33" s="1026"/>
      <c r="S33" s="1026"/>
      <c r="T33" s="1026"/>
      <c r="U33" s="1026"/>
      <c r="V33" s="1026">
        <v>174</v>
      </c>
      <c r="W33" s="1026"/>
      <c r="X33" s="1026"/>
      <c r="Y33" s="1026"/>
      <c r="Z33" s="1026"/>
      <c r="AA33" s="1026">
        <v>53</v>
      </c>
      <c r="AB33" s="1026"/>
      <c r="AC33" s="1026"/>
      <c r="AD33" s="1026"/>
      <c r="AE33" s="1027"/>
      <c r="AF33" s="1022">
        <v>677</v>
      </c>
      <c r="AG33" s="1023"/>
      <c r="AH33" s="1023"/>
      <c r="AI33" s="1023"/>
      <c r="AJ33" s="1024"/>
      <c r="AK33" s="967">
        <v>28</v>
      </c>
      <c r="AL33" s="958"/>
      <c r="AM33" s="958"/>
      <c r="AN33" s="958"/>
      <c r="AO33" s="958"/>
      <c r="AP33" s="958">
        <v>557</v>
      </c>
      <c r="AQ33" s="958"/>
      <c r="AR33" s="958"/>
      <c r="AS33" s="958"/>
      <c r="AT33" s="958"/>
      <c r="AU33" s="958">
        <v>237</v>
      </c>
      <c r="AV33" s="958"/>
      <c r="AW33" s="958"/>
      <c r="AX33" s="958"/>
      <c r="AY33" s="958"/>
      <c r="AZ33" s="1028" t="s">
        <v>547</v>
      </c>
      <c r="BA33" s="1028"/>
      <c r="BB33" s="1028"/>
      <c r="BC33" s="1028"/>
      <c r="BD33" s="1028"/>
      <c r="BE33" s="959" t="s">
        <v>393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1754</v>
      </c>
      <c r="AG63" s="946"/>
      <c r="AH63" s="946"/>
      <c r="AI63" s="946"/>
      <c r="AJ63" s="1009"/>
      <c r="AK63" s="1010"/>
      <c r="AL63" s="950"/>
      <c r="AM63" s="950"/>
      <c r="AN63" s="950"/>
      <c r="AO63" s="950"/>
      <c r="AP63" s="946">
        <v>1907</v>
      </c>
      <c r="AQ63" s="946"/>
      <c r="AR63" s="946"/>
      <c r="AS63" s="946"/>
      <c r="AT63" s="946"/>
      <c r="AU63" s="946">
        <v>1039</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552</v>
      </c>
      <c r="C68" s="973"/>
      <c r="D68" s="973"/>
      <c r="E68" s="973"/>
      <c r="F68" s="973"/>
      <c r="G68" s="973"/>
      <c r="H68" s="973"/>
      <c r="I68" s="973"/>
      <c r="J68" s="973"/>
      <c r="K68" s="973"/>
      <c r="L68" s="973"/>
      <c r="M68" s="973"/>
      <c r="N68" s="973"/>
      <c r="O68" s="973"/>
      <c r="P68" s="974"/>
      <c r="Q68" s="975">
        <v>2008</v>
      </c>
      <c r="R68" s="969"/>
      <c r="S68" s="969"/>
      <c r="T68" s="969"/>
      <c r="U68" s="969"/>
      <c r="V68" s="969">
        <v>1901</v>
      </c>
      <c r="W68" s="969"/>
      <c r="X68" s="969"/>
      <c r="Y68" s="969"/>
      <c r="Z68" s="969"/>
      <c r="AA68" s="969">
        <v>107</v>
      </c>
      <c r="AB68" s="969"/>
      <c r="AC68" s="969"/>
      <c r="AD68" s="969"/>
      <c r="AE68" s="969"/>
      <c r="AF68" s="969">
        <v>107</v>
      </c>
      <c r="AG68" s="969"/>
      <c r="AH68" s="969"/>
      <c r="AI68" s="969"/>
      <c r="AJ68" s="969"/>
      <c r="AK68" s="969">
        <v>25</v>
      </c>
      <c r="AL68" s="969"/>
      <c r="AM68" s="969"/>
      <c r="AN68" s="969"/>
      <c r="AO68" s="969"/>
      <c r="AP68" s="969" t="s">
        <v>560</v>
      </c>
      <c r="AQ68" s="969"/>
      <c r="AR68" s="969"/>
      <c r="AS68" s="969"/>
      <c r="AT68" s="969"/>
      <c r="AU68" s="969" t="s">
        <v>560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553</v>
      </c>
      <c r="C69" s="962"/>
      <c r="D69" s="962"/>
      <c r="E69" s="962"/>
      <c r="F69" s="962"/>
      <c r="G69" s="962"/>
      <c r="H69" s="962"/>
      <c r="I69" s="962"/>
      <c r="J69" s="962"/>
      <c r="K69" s="962"/>
      <c r="L69" s="962"/>
      <c r="M69" s="962"/>
      <c r="N69" s="962"/>
      <c r="O69" s="962"/>
      <c r="P69" s="963"/>
      <c r="Q69" s="964">
        <v>30</v>
      </c>
      <c r="R69" s="958"/>
      <c r="S69" s="958"/>
      <c r="T69" s="958"/>
      <c r="U69" s="958"/>
      <c r="V69" s="958">
        <v>26</v>
      </c>
      <c r="W69" s="958"/>
      <c r="X69" s="958"/>
      <c r="Y69" s="958"/>
      <c r="Z69" s="958"/>
      <c r="AA69" s="958">
        <v>4</v>
      </c>
      <c r="AB69" s="958"/>
      <c r="AC69" s="958"/>
      <c r="AD69" s="958"/>
      <c r="AE69" s="958"/>
      <c r="AF69" s="958">
        <v>4</v>
      </c>
      <c r="AG69" s="958"/>
      <c r="AH69" s="958"/>
      <c r="AI69" s="958"/>
      <c r="AJ69" s="958"/>
      <c r="AK69" s="958">
        <v>13</v>
      </c>
      <c r="AL69" s="958"/>
      <c r="AM69" s="958"/>
      <c r="AN69" s="958"/>
      <c r="AO69" s="958"/>
      <c r="AP69" s="958" t="s">
        <v>560</v>
      </c>
      <c r="AQ69" s="958"/>
      <c r="AR69" s="958"/>
      <c r="AS69" s="958"/>
      <c r="AT69" s="958"/>
      <c r="AU69" s="958" t="s">
        <v>560</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554</v>
      </c>
      <c r="C70" s="962"/>
      <c r="D70" s="962"/>
      <c r="E70" s="962"/>
      <c r="F70" s="962"/>
      <c r="G70" s="962"/>
      <c r="H70" s="962"/>
      <c r="I70" s="962"/>
      <c r="J70" s="962"/>
      <c r="K70" s="962"/>
      <c r="L70" s="962"/>
      <c r="M70" s="962"/>
      <c r="N70" s="962"/>
      <c r="O70" s="962"/>
      <c r="P70" s="963"/>
      <c r="Q70" s="964">
        <v>22</v>
      </c>
      <c r="R70" s="958"/>
      <c r="S70" s="958"/>
      <c r="T70" s="958"/>
      <c r="U70" s="958"/>
      <c r="V70" s="958">
        <v>20</v>
      </c>
      <c r="W70" s="958"/>
      <c r="X70" s="958"/>
      <c r="Y70" s="958"/>
      <c r="Z70" s="958"/>
      <c r="AA70" s="958">
        <v>2</v>
      </c>
      <c r="AB70" s="958"/>
      <c r="AC70" s="958"/>
      <c r="AD70" s="958"/>
      <c r="AE70" s="958"/>
      <c r="AF70" s="958">
        <v>2</v>
      </c>
      <c r="AG70" s="958"/>
      <c r="AH70" s="958"/>
      <c r="AI70" s="958"/>
      <c r="AJ70" s="958"/>
      <c r="AK70" s="958" t="s">
        <v>560</v>
      </c>
      <c r="AL70" s="958"/>
      <c r="AM70" s="958"/>
      <c r="AN70" s="958"/>
      <c r="AO70" s="958"/>
      <c r="AP70" s="958" t="s">
        <v>560</v>
      </c>
      <c r="AQ70" s="958"/>
      <c r="AR70" s="958"/>
      <c r="AS70" s="958"/>
      <c r="AT70" s="958"/>
      <c r="AU70" s="958" t="s">
        <v>560</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555</v>
      </c>
      <c r="C71" s="962"/>
      <c r="D71" s="962"/>
      <c r="E71" s="962"/>
      <c r="F71" s="962"/>
      <c r="G71" s="962"/>
      <c r="H71" s="962"/>
      <c r="I71" s="962"/>
      <c r="J71" s="962"/>
      <c r="K71" s="962"/>
      <c r="L71" s="962"/>
      <c r="M71" s="962"/>
      <c r="N71" s="962"/>
      <c r="O71" s="962"/>
      <c r="P71" s="963"/>
      <c r="Q71" s="964">
        <v>113</v>
      </c>
      <c r="R71" s="958"/>
      <c r="S71" s="958"/>
      <c r="T71" s="958"/>
      <c r="U71" s="958"/>
      <c r="V71" s="958">
        <v>107</v>
      </c>
      <c r="W71" s="958"/>
      <c r="X71" s="958"/>
      <c r="Y71" s="958"/>
      <c r="Z71" s="958"/>
      <c r="AA71" s="958">
        <v>6</v>
      </c>
      <c r="AB71" s="958"/>
      <c r="AC71" s="958"/>
      <c r="AD71" s="958"/>
      <c r="AE71" s="958"/>
      <c r="AF71" s="958">
        <v>6</v>
      </c>
      <c r="AG71" s="958"/>
      <c r="AH71" s="958"/>
      <c r="AI71" s="958"/>
      <c r="AJ71" s="958"/>
      <c r="AK71" s="958">
        <v>5</v>
      </c>
      <c r="AL71" s="958"/>
      <c r="AM71" s="958"/>
      <c r="AN71" s="958"/>
      <c r="AO71" s="958"/>
      <c r="AP71" s="958" t="s">
        <v>560</v>
      </c>
      <c r="AQ71" s="958"/>
      <c r="AR71" s="958"/>
      <c r="AS71" s="958"/>
      <c r="AT71" s="958"/>
      <c r="AU71" s="958" t="s">
        <v>560</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556</v>
      </c>
      <c r="C72" s="962"/>
      <c r="D72" s="962"/>
      <c r="E72" s="962"/>
      <c r="F72" s="962"/>
      <c r="G72" s="962"/>
      <c r="H72" s="962"/>
      <c r="I72" s="962"/>
      <c r="J72" s="962"/>
      <c r="K72" s="962"/>
      <c r="L72" s="962"/>
      <c r="M72" s="962"/>
      <c r="N72" s="962"/>
      <c r="O72" s="962"/>
      <c r="P72" s="963"/>
      <c r="Q72" s="964">
        <v>169552</v>
      </c>
      <c r="R72" s="958"/>
      <c r="S72" s="958"/>
      <c r="T72" s="958"/>
      <c r="U72" s="958"/>
      <c r="V72" s="958">
        <v>166609</v>
      </c>
      <c r="W72" s="958"/>
      <c r="X72" s="958"/>
      <c r="Y72" s="958"/>
      <c r="Z72" s="958"/>
      <c r="AA72" s="958">
        <v>2943</v>
      </c>
      <c r="AB72" s="958"/>
      <c r="AC72" s="958"/>
      <c r="AD72" s="958"/>
      <c r="AE72" s="958"/>
      <c r="AF72" s="958">
        <v>2943</v>
      </c>
      <c r="AG72" s="958"/>
      <c r="AH72" s="958"/>
      <c r="AI72" s="958"/>
      <c r="AJ72" s="958"/>
      <c r="AK72" s="958">
        <v>1308</v>
      </c>
      <c r="AL72" s="958"/>
      <c r="AM72" s="958"/>
      <c r="AN72" s="958"/>
      <c r="AO72" s="958"/>
      <c r="AP72" s="958" t="s">
        <v>560</v>
      </c>
      <c r="AQ72" s="958"/>
      <c r="AR72" s="958"/>
      <c r="AS72" s="958"/>
      <c r="AT72" s="958"/>
      <c r="AU72" s="958" t="s">
        <v>560</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557</v>
      </c>
      <c r="C73" s="962"/>
      <c r="D73" s="962"/>
      <c r="E73" s="962"/>
      <c r="F73" s="962"/>
      <c r="G73" s="962"/>
      <c r="H73" s="962"/>
      <c r="I73" s="962"/>
      <c r="J73" s="962"/>
      <c r="K73" s="962"/>
      <c r="L73" s="962"/>
      <c r="M73" s="962"/>
      <c r="N73" s="962"/>
      <c r="O73" s="962"/>
      <c r="P73" s="963"/>
      <c r="Q73" s="964">
        <v>1446</v>
      </c>
      <c r="R73" s="958"/>
      <c r="S73" s="958"/>
      <c r="T73" s="958"/>
      <c r="U73" s="958"/>
      <c r="V73" s="958">
        <v>1333</v>
      </c>
      <c r="W73" s="958"/>
      <c r="X73" s="958"/>
      <c r="Y73" s="958"/>
      <c r="Z73" s="958"/>
      <c r="AA73" s="958">
        <v>113</v>
      </c>
      <c r="AB73" s="958"/>
      <c r="AC73" s="958"/>
      <c r="AD73" s="958"/>
      <c r="AE73" s="958"/>
      <c r="AF73" s="958">
        <v>113</v>
      </c>
      <c r="AG73" s="958"/>
      <c r="AH73" s="958"/>
      <c r="AI73" s="958"/>
      <c r="AJ73" s="958"/>
      <c r="AK73" s="958">
        <v>329</v>
      </c>
      <c r="AL73" s="958"/>
      <c r="AM73" s="958"/>
      <c r="AN73" s="958"/>
      <c r="AO73" s="958"/>
      <c r="AP73" s="958">
        <v>94</v>
      </c>
      <c r="AQ73" s="958"/>
      <c r="AR73" s="958"/>
      <c r="AS73" s="958"/>
      <c r="AT73" s="958"/>
      <c r="AU73" s="958">
        <v>11</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558</v>
      </c>
      <c r="C74" s="962"/>
      <c r="D74" s="962"/>
      <c r="E74" s="962"/>
      <c r="F74" s="962"/>
      <c r="G74" s="962"/>
      <c r="H74" s="962"/>
      <c r="I74" s="962"/>
      <c r="J74" s="962"/>
      <c r="K74" s="962"/>
      <c r="L74" s="962"/>
      <c r="M74" s="962"/>
      <c r="N74" s="962"/>
      <c r="O74" s="962"/>
      <c r="P74" s="963"/>
      <c r="Q74" s="964">
        <v>1121</v>
      </c>
      <c r="R74" s="958"/>
      <c r="S74" s="958"/>
      <c r="T74" s="958"/>
      <c r="U74" s="958"/>
      <c r="V74" s="958">
        <v>1095</v>
      </c>
      <c r="W74" s="958"/>
      <c r="X74" s="958"/>
      <c r="Y74" s="958"/>
      <c r="Z74" s="958"/>
      <c r="AA74" s="958">
        <v>26</v>
      </c>
      <c r="AB74" s="958"/>
      <c r="AC74" s="958"/>
      <c r="AD74" s="958"/>
      <c r="AE74" s="958"/>
      <c r="AF74" s="958">
        <v>26</v>
      </c>
      <c r="AG74" s="958"/>
      <c r="AH74" s="958"/>
      <c r="AI74" s="958"/>
      <c r="AJ74" s="958"/>
      <c r="AK74" s="958">
        <v>24</v>
      </c>
      <c r="AL74" s="958"/>
      <c r="AM74" s="958"/>
      <c r="AN74" s="958"/>
      <c r="AO74" s="958"/>
      <c r="AP74" s="958">
        <v>577</v>
      </c>
      <c r="AQ74" s="958"/>
      <c r="AR74" s="958"/>
      <c r="AS74" s="958"/>
      <c r="AT74" s="958"/>
      <c r="AU74" s="958">
        <v>102</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559</v>
      </c>
      <c r="C75" s="962"/>
      <c r="D75" s="962"/>
      <c r="E75" s="962"/>
      <c r="F75" s="962"/>
      <c r="G75" s="962"/>
      <c r="H75" s="962"/>
      <c r="I75" s="962"/>
      <c r="J75" s="962"/>
      <c r="K75" s="962"/>
      <c r="L75" s="962"/>
      <c r="M75" s="962"/>
      <c r="N75" s="962"/>
      <c r="O75" s="962"/>
      <c r="P75" s="963"/>
      <c r="Q75" s="965">
        <v>140</v>
      </c>
      <c r="R75" s="966"/>
      <c r="S75" s="966"/>
      <c r="T75" s="966"/>
      <c r="U75" s="967"/>
      <c r="V75" s="968">
        <v>136</v>
      </c>
      <c r="W75" s="966"/>
      <c r="X75" s="966"/>
      <c r="Y75" s="966"/>
      <c r="Z75" s="967"/>
      <c r="AA75" s="968">
        <v>4</v>
      </c>
      <c r="AB75" s="966"/>
      <c r="AC75" s="966"/>
      <c r="AD75" s="966"/>
      <c r="AE75" s="967"/>
      <c r="AF75" s="968">
        <v>4</v>
      </c>
      <c r="AG75" s="966"/>
      <c r="AH75" s="966"/>
      <c r="AI75" s="966"/>
      <c r="AJ75" s="967"/>
      <c r="AK75" s="968" t="s">
        <v>560</v>
      </c>
      <c r="AL75" s="966"/>
      <c r="AM75" s="966"/>
      <c r="AN75" s="966"/>
      <c r="AO75" s="967"/>
      <c r="AP75" s="968" t="s">
        <v>560</v>
      </c>
      <c r="AQ75" s="966"/>
      <c r="AR75" s="966"/>
      <c r="AS75" s="966"/>
      <c r="AT75" s="967"/>
      <c r="AU75" s="968" t="s">
        <v>560</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3205</v>
      </c>
      <c r="AG88" s="946"/>
      <c r="AH88" s="946"/>
      <c r="AI88" s="946"/>
      <c r="AJ88" s="946"/>
      <c r="AK88" s="950"/>
      <c r="AL88" s="950"/>
      <c r="AM88" s="950"/>
      <c r="AN88" s="950"/>
      <c r="AO88" s="950"/>
      <c r="AP88" s="946">
        <v>671</v>
      </c>
      <c r="AQ88" s="946"/>
      <c r="AR88" s="946"/>
      <c r="AS88" s="946"/>
      <c r="AT88" s="946"/>
      <c r="AU88" s="946">
        <v>113</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1109</v>
      </c>
      <c r="CS102" s="940"/>
      <c r="CT102" s="940"/>
      <c r="CU102" s="940"/>
      <c r="CV102" s="941"/>
      <c r="CW102" s="939" t="s">
        <v>547</v>
      </c>
      <c r="CX102" s="940"/>
      <c r="CY102" s="940"/>
      <c r="CZ102" s="940"/>
      <c r="DA102" s="941"/>
      <c r="DB102" s="939" t="s">
        <v>547</v>
      </c>
      <c r="DC102" s="940"/>
      <c r="DD102" s="940"/>
      <c r="DE102" s="940"/>
      <c r="DF102" s="941"/>
      <c r="DG102" s="939" t="s">
        <v>547</v>
      </c>
      <c r="DH102" s="940"/>
      <c r="DI102" s="940"/>
      <c r="DJ102" s="940"/>
      <c r="DK102" s="941"/>
      <c r="DL102" s="939">
        <v>6</v>
      </c>
      <c r="DM102" s="940"/>
      <c r="DN102" s="940"/>
      <c r="DO102" s="940"/>
      <c r="DP102" s="941"/>
      <c r="DQ102" s="939">
        <v>1</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572479</v>
      </c>
      <c r="AB110" s="876"/>
      <c r="AC110" s="876"/>
      <c r="AD110" s="876"/>
      <c r="AE110" s="877"/>
      <c r="AF110" s="878">
        <v>590957</v>
      </c>
      <c r="AG110" s="876"/>
      <c r="AH110" s="876"/>
      <c r="AI110" s="876"/>
      <c r="AJ110" s="877"/>
      <c r="AK110" s="878">
        <v>605392</v>
      </c>
      <c r="AL110" s="876"/>
      <c r="AM110" s="876"/>
      <c r="AN110" s="876"/>
      <c r="AO110" s="877"/>
      <c r="AP110" s="879">
        <v>17.100000000000001</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6021019</v>
      </c>
      <c r="BR110" s="829"/>
      <c r="BS110" s="829"/>
      <c r="BT110" s="829"/>
      <c r="BU110" s="829"/>
      <c r="BV110" s="829">
        <v>5716281</v>
      </c>
      <c r="BW110" s="829"/>
      <c r="BX110" s="829"/>
      <c r="BY110" s="829"/>
      <c r="BZ110" s="829"/>
      <c r="CA110" s="829">
        <v>6007108</v>
      </c>
      <c r="CB110" s="829"/>
      <c r="CC110" s="829"/>
      <c r="CD110" s="829"/>
      <c r="CE110" s="829"/>
      <c r="CF110" s="853">
        <v>170.1</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369</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1195508</v>
      </c>
      <c r="BR112" s="804"/>
      <c r="BS112" s="804"/>
      <c r="BT112" s="804"/>
      <c r="BU112" s="804"/>
      <c r="BV112" s="804">
        <v>1067402</v>
      </c>
      <c r="BW112" s="804"/>
      <c r="BX112" s="804"/>
      <c r="BY112" s="804"/>
      <c r="BZ112" s="804"/>
      <c r="CA112" s="804">
        <v>1039372</v>
      </c>
      <c r="CB112" s="804"/>
      <c r="CC112" s="804"/>
      <c r="CD112" s="804"/>
      <c r="CE112" s="804"/>
      <c r="CF112" s="862">
        <v>29.4</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74495</v>
      </c>
      <c r="AB113" s="906"/>
      <c r="AC113" s="906"/>
      <c r="AD113" s="906"/>
      <c r="AE113" s="907"/>
      <c r="AF113" s="908">
        <v>77874</v>
      </c>
      <c r="AG113" s="906"/>
      <c r="AH113" s="906"/>
      <c r="AI113" s="906"/>
      <c r="AJ113" s="907"/>
      <c r="AK113" s="908">
        <v>73741</v>
      </c>
      <c r="AL113" s="906"/>
      <c r="AM113" s="906"/>
      <c r="AN113" s="906"/>
      <c r="AO113" s="907"/>
      <c r="AP113" s="909">
        <v>2.1</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165894</v>
      </c>
      <c r="BR113" s="804"/>
      <c r="BS113" s="804"/>
      <c r="BT113" s="804"/>
      <c r="BU113" s="804"/>
      <c r="BV113" s="804">
        <v>139836</v>
      </c>
      <c r="BW113" s="804"/>
      <c r="BX113" s="804"/>
      <c r="BY113" s="804"/>
      <c r="BZ113" s="804"/>
      <c r="CA113" s="804">
        <v>113150</v>
      </c>
      <c r="CB113" s="804"/>
      <c r="CC113" s="804"/>
      <c r="CD113" s="804"/>
      <c r="CE113" s="804"/>
      <c r="CF113" s="862">
        <v>3.2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34517</v>
      </c>
      <c r="AB114" s="767"/>
      <c r="AC114" s="767"/>
      <c r="AD114" s="767"/>
      <c r="AE114" s="768"/>
      <c r="AF114" s="769">
        <v>36146</v>
      </c>
      <c r="AG114" s="767"/>
      <c r="AH114" s="767"/>
      <c r="AI114" s="767"/>
      <c r="AJ114" s="768"/>
      <c r="AK114" s="769">
        <v>35369</v>
      </c>
      <c r="AL114" s="767"/>
      <c r="AM114" s="767"/>
      <c r="AN114" s="767"/>
      <c r="AO114" s="768"/>
      <c r="AP114" s="811">
        <v>1</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1050722</v>
      </c>
      <c r="BR114" s="804"/>
      <c r="BS114" s="804"/>
      <c r="BT114" s="804"/>
      <c r="BU114" s="804"/>
      <c r="BV114" s="804">
        <v>1049563</v>
      </c>
      <c r="BW114" s="804"/>
      <c r="BX114" s="804"/>
      <c r="BY114" s="804"/>
      <c r="BZ114" s="804"/>
      <c r="CA114" s="804">
        <v>1018391</v>
      </c>
      <c r="CB114" s="804"/>
      <c r="CC114" s="804"/>
      <c r="CD114" s="804"/>
      <c r="CE114" s="804"/>
      <c r="CF114" s="862">
        <v>28.8</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1704</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v>3201</v>
      </c>
      <c r="BR115" s="804"/>
      <c r="BS115" s="804"/>
      <c r="BT115" s="804"/>
      <c r="BU115" s="804"/>
      <c r="BV115" s="804">
        <v>1881</v>
      </c>
      <c r="BW115" s="804"/>
      <c r="BX115" s="804"/>
      <c r="BY115" s="804"/>
      <c r="BZ115" s="804"/>
      <c r="CA115" s="804">
        <v>561</v>
      </c>
      <c r="CB115" s="804"/>
      <c r="CC115" s="804"/>
      <c r="CD115" s="804"/>
      <c r="CE115" s="804"/>
      <c r="CF115" s="862">
        <v>0</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683195</v>
      </c>
      <c r="AB117" s="890"/>
      <c r="AC117" s="890"/>
      <c r="AD117" s="890"/>
      <c r="AE117" s="891"/>
      <c r="AF117" s="892">
        <v>704977</v>
      </c>
      <c r="AG117" s="890"/>
      <c r="AH117" s="890"/>
      <c r="AI117" s="890"/>
      <c r="AJ117" s="891"/>
      <c r="AK117" s="892">
        <v>714502</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441</v>
      </c>
      <c r="BP119" s="865"/>
      <c r="BQ119" s="866">
        <v>8436713</v>
      </c>
      <c r="BR119" s="832"/>
      <c r="BS119" s="832"/>
      <c r="BT119" s="832"/>
      <c r="BU119" s="832"/>
      <c r="BV119" s="832">
        <v>7974963</v>
      </c>
      <c r="BW119" s="832"/>
      <c r="BX119" s="832"/>
      <c r="BY119" s="832"/>
      <c r="BZ119" s="832"/>
      <c r="CA119" s="832">
        <v>8178582</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369</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11725721</v>
      </c>
      <c r="BR120" s="829"/>
      <c r="BS120" s="829"/>
      <c r="BT120" s="829"/>
      <c r="BU120" s="829"/>
      <c r="BV120" s="829">
        <v>9596362</v>
      </c>
      <c r="BW120" s="829"/>
      <c r="BX120" s="829"/>
      <c r="BY120" s="829"/>
      <c r="BZ120" s="829"/>
      <c r="CA120" s="829">
        <v>8141004</v>
      </c>
      <c r="CB120" s="829"/>
      <c r="CC120" s="829"/>
      <c r="CD120" s="829"/>
      <c r="CE120" s="829"/>
      <c r="CF120" s="853">
        <v>230.5</v>
      </c>
      <c r="CG120" s="854"/>
      <c r="CH120" s="854"/>
      <c r="CI120" s="854"/>
      <c r="CJ120" s="854"/>
      <c r="CK120" s="855" t="s">
        <v>445</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967380</v>
      </c>
      <c r="DH120" s="829"/>
      <c r="DI120" s="829"/>
      <c r="DJ120" s="829"/>
      <c r="DK120" s="829"/>
      <c r="DL120" s="829">
        <v>827890</v>
      </c>
      <c r="DM120" s="829"/>
      <c r="DN120" s="829"/>
      <c r="DO120" s="829"/>
      <c r="DP120" s="829"/>
      <c r="DQ120" s="829">
        <v>801921</v>
      </c>
      <c r="DR120" s="829"/>
      <c r="DS120" s="829"/>
      <c r="DT120" s="829"/>
      <c r="DU120" s="829"/>
      <c r="DV120" s="830">
        <v>22.7</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28344</v>
      </c>
      <c r="BR121" s="804"/>
      <c r="BS121" s="804"/>
      <c r="BT121" s="804"/>
      <c r="BU121" s="804"/>
      <c r="BV121" s="804">
        <v>17775</v>
      </c>
      <c r="BW121" s="804"/>
      <c r="BX121" s="804"/>
      <c r="BY121" s="804"/>
      <c r="BZ121" s="804"/>
      <c r="CA121" s="804">
        <v>10377</v>
      </c>
      <c r="CB121" s="804"/>
      <c r="CC121" s="804"/>
      <c r="CD121" s="804"/>
      <c r="CE121" s="804"/>
      <c r="CF121" s="862">
        <v>0.3</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228128</v>
      </c>
      <c r="DH121" s="804"/>
      <c r="DI121" s="804"/>
      <c r="DJ121" s="804"/>
      <c r="DK121" s="804"/>
      <c r="DL121" s="804">
        <v>239512</v>
      </c>
      <c r="DM121" s="804"/>
      <c r="DN121" s="804"/>
      <c r="DO121" s="804"/>
      <c r="DP121" s="804"/>
      <c r="DQ121" s="804">
        <v>237451</v>
      </c>
      <c r="DR121" s="804"/>
      <c r="DS121" s="804"/>
      <c r="DT121" s="804"/>
      <c r="DU121" s="804"/>
      <c r="DV121" s="781">
        <v>6.7</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5232878</v>
      </c>
      <c r="BR122" s="832"/>
      <c r="BS122" s="832"/>
      <c r="BT122" s="832"/>
      <c r="BU122" s="832"/>
      <c r="BV122" s="832">
        <v>4965184</v>
      </c>
      <c r="BW122" s="832"/>
      <c r="BX122" s="832"/>
      <c r="BY122" s="832"/>
      <c r="BZ122" s="832"/>
      <c r="CA122" s="832">
        <v>5732945</v>
      </c>
      <c r="CB122" s="832"/>
      <c r="CC122" s="832"/>
      <c r="CD122" s="832"/>
      <c r="CE122" s="832"/>
      <c r="CF122" s="833">
        <v>162.30000000000001</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449</v>
      </c>
      <c r="BP123" s="865"/>
      <c r="BQ123" s="819">
        <v>16986943</v>
      </c>
      <c r="BR123" s="820"/>
      <c r="BS123" s="820"/>
      <c r="BT123" s="820"/>
      <c r="BU123" s="820"/>
      <c r="BV123" s="820">
        <v>14579321</v>
      </c>
      <c r="BW123" s="820"/>
      <c r="BX123" s="820"/>
      <c r="BY123" s="820"/>
      <c r="BZ123" s="820"/>
      <c r="CA123" s="820">
        <v>13884326</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1704</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15265</v>
      </c>
      <c r="AB128" s="788"/>
      <c r="AC128" s="788"/>
      <c r="AD128" s="788"/>
      <c r="AE128" s="789"/>
      <c r="AF128" s="790">
        <v>10968</v>
      </c>
      <c r="AG128" s="788"/>
      <c r="AH128" s="788"/>
      <c r="AI128" s="788"/>
      <c r="AJ128" s="789"/>
      <c r="AK128" s="790">
        <v>7656</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v>3201</v>
      </c>
      <c r="DH128" s="778"/>
      <c r="DI128" s="778"/>
      <c r="DJ128" s="778"/>
      <c r="DK128" s="778"/>
      <c r="DL128" s="778">
        <v>1881</v>
      </c>
      <c r="DM128" s="778"/>
      <c r="DN128" s="778"/>
      <c r="DO128" s="778"/>
      <c r="DP128" s="778"/>
      <c r="DQ128" s="778">
        <v>561</v>
      </c>
      <c r="DR128" s="778"/>
      <c r="DS128" s="778"/>
      <c r="DT128" s="778"/>
      <c r="DU128" s="778"/>
      <c r="DV128" s="779">
        <v>0</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3923370</v>
      </c>
      <c r="AB129" s="767"/>
      <c r="AC129" s="767"/>
      <c r="AD129" s="767"/>
      <c r="AE129" s="768"/>
      <c r="AF129" s="769">
        <v>3887176</v>
      </c>
      <c r="AG129" s="767"/>
      <c r="AH129" s="767"/>
      <c r="AI129" s="767"/>
      <c r="AJ129" s="768"/>
      <c r="AK129" s="769">
        <v>3981786</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411963</v>
      </c>
      <c r="AB130" s="767"/>
      <c r="AC130" s="767"/>
      <c r="AD130" s="767"/>
      <c r="AE130" s="768"/>
      <c r="AF130" s="769">
        <v>420650</v>
      </c>
      <c r="AG130" s="767"/>
      <c r="AH130" s="767"/>
      <c r="AI130" s="767"/>
      <c r="AJ130" s="768"/>
      <c r="AK130" s="769">
        <v>450361</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7.4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3511407</v>
      </c>
      <c r="AB131" s="751"/>
      <c r="AC131" s="751"/>
      <c r="AD131" s="751"/>
      <c r="AE131" s="752"/>
      <c r="AF131" s="753">
        <v>3466526</v>
      </c>
      <c r="AG131" s="751"/>
      <c r="AH131" s="751"/>
      <c r="AI131" s="751"/>
      <c r="AJ131" s="752"/>
      <c r="AK131" s="753">
        <v>3531425</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7.2895850580000001</v>
      </c>
      <c r="AB132" s="732"/>
      <c r="AC132" s="732"/>
      <c r="AD132" s="732"/>
      <c r="AE132" s="733"/>
      <c r="AF132" s="734">
        <v>7.8856757460000004</v>
      </c>
      <c r="AG132" s="732"/>
      <c r="AH132" s="732"/>
      <c r="AI132" s="732"/>
      <c r="AJ132" s="733"/>
      <c r="AK132" s="734">
        <v>7.2629321019999997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8.3000000000000007</v>
      </c>
      <c r="AB133" s="711"/>
      <c r="AC133" s="711"/>
      <c r="AD133" s="711"/>
      <c r="AE133" s="712"/>
      <c r="AF133" s="710">
        <v>7.7</v>
      </c>
      <c r="AG133" s="711"/>
      <c r="AH133" s="711"/>
      <c r="AI133" s="711"/>
      <c r="AJ133" s="712"/>
      <c r="AK133" s="710">
        <v>7.4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yVzl71yToyqvjtrqrFLnGarj+PazsKSlDAsYfZUEU6XyufxA1LEGk0XZFr3R2U2jwgSRG6CEsnuGnMm40ul0g==" saltValue="PiTTSHfTWvXsoGifIjGX6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CM73" sqref="CM73"/>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c0xG/YT2rxeCu+Gnrk4fU14uJiKadgPwLQsjsur6B4t0G02Kaj/ggXUk2MufNZRoKOOJ3MmqCLz5kGGjeMQOAQ==" saltValue="ODK3A8eTFo3hqdzXzBTs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BQ4" sqref="BQ4"/>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8j6Ij++qpLQo+Iss5nfQr8bwNrpoRhzsGxeHa2Z7hTbfwm2pF33q4uX5oD8EhXuSP6fGLQEZG/h7a0Y7GaByw==" saltValue="2m6jhQcbbVa4yadEBzRvQ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P12" sqref="AP12"/>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2" x14ac:dyDescent="0.2">
      <c r="A8" s="259"/>
      <c r="AK8" s="268"/>
      <c r="AL8" s="269"/>
      <c r="AM8" s="269"/>
      <c r="AN8" s="270"/>
      <c r="AO8" s="1106"/>
      <c r="AP8" s="271" t="s">
        <v>480</v>
      </c>
      <c r="AQ8" s="272" t="s">
        <v>481</v>
      </c>
      <c r="AR8" s="273" t="s">
        <v>482</v>
      </c>
    </row>
    <row r="9" spans="1:46" ht="13.2" x14ac:dyDescent="0.2">
      <c r="A9" s="259"/>
      <c r="AK9" s="1117" t="s">
        <v>483</v>
      </c>
      <c r="AL9" s="1118"/>
      <c r="AM9" s="1118"/>
      <c r="AN9" s="1119"/>
      <c r="AO9" s="274">
        <v>1264702</v>
      </c>
      <c r="AP9" s="274">
        <v>124626</v>
      </c>
      <c r="AQ9" s="275">
        <v>171003</v>
      </c>
      <c r="AR9" s="276">
        <v>-27.1</v>
      </c>
    </row>
    <row r="10" spans="1:46" ht="13.5" customHeight="1" x14ac:dyDescent="0.2">
      <c r="A10" s="259"/>
      <c r="AK10" s="1117" t="s">
        <v>484</v>
      </c>
      <c r="AL10" s="1118"/>
      <c r="AM10" s="1118"/>
      <c r="AN10" s="1119"/>
      <c r="AO10" s="277">
        <v>136858</v>
      </c>
      <c r="AP10" s="277">
        <v>13486</v>
      </c>
      <c r="AQ10" s="278">
        <v>27322</v>
      </c>
      <c r="AR10" s="279">
        <v>-50.6</v>
      </c>
    </row>
    <row r="11" spans="1:46" ht="13.5" customHeight="1" x14ac:dyDescent="0.2">
      <c r="A11" s="259"/>
      <c r="AK11" s="1117" t="s">
        <v>485</v>
      </c>
      <c r="AL11" s="1118"/>
      <c r="AM11" s="1118"/>
      <c r="AN11" s="1119"/>
      <c r="AO11" s="277">
        <v>9044</v>
      </c>
      <c r="AP11" s="277">
        <v>891</v>
      </c>
      <c r="AQ11" s="278">
        <v>5560</v>
      </c>
      <c r="AR11" s="279">
        <v>-84</v>
      </c>
    </row>
    <row r="12" spans="1:46" ht="13.5" customHeight="1" x14ac:dyDescent="0.2">
      <c r="A12" s="259"/>
      <c r="AK12" s="1117" t="s">
        <v>486</v>
      </c>
      <c r="AL12" s="1118"/>
      <c r="AM12" s="1118"/>
      <c r="AN12" s="1119"/>
      <c r="AO12" s="277" t="s">
        <v>487</v>
      </c>
      <c r="AP12" s="277" t="s">
        <v>487</v>
      </c>
      <c r="AQ12" s="278">
        <v>49</v>
      </c>
      <c r="AR12" s="279" t="s">
        <v>487</v>
      </c>
    </row>
    <row r="13" spans="1:46" ht="13.5" customHeight="1" x14ac:dyDescent="0.2">
      <c r="A13" s="259"/>
      <c r="AK13" s="1117" t="s">
        <v>488</v>
      </c>
      <c r="AL13" s="1118"/>
      <c r="AM13" s="1118"/>
      <c r="AN13" s="1119"/>
      <c r="AO13" s="277">
        <v>78310</v>
      </c>
      <c r="AP13" s="277">
        <v>7717</v>
      </c>
      <c r="AQ13" s="278">
        <v>6397</v>
      </c>
      <c r="AR13" s="279">
        <v>20.6</v>
      </c>
    </row>
    <row r="14" spans="1:46" ht="13.5" customHeight="1" x14ac:dyDescent="0.2">
      <c r="A14" s="259"/>
      <c r="AK14" s="1117" t="s">
        <v>489</v>
      </c>
      <c r="AL14" s="1118"/>
      <c r="AM14" s="1118"/>
      <c r="AN14" s="1119"/>
      <c r="AO14" s="277">
        <v>59132</v>
      </c>
      <c r="AP14" s="277">
        <v>5827</v>
      </c>
      <c r="AQ14" s="278">
        <v>3603</v>
      </c>
      <c r="AR14" s="279">
        <v>61.7</v>
      </c>
    </row>
    <row r="15" spans="1:46" ht="13.5" customHeight="1" x14ac:dyDescent="0.2">
      <c r="A15" s="259"/>
      <c r="AK15" s="1120" t="s">
        <v>490</v>
      </c>
      <c r="AL15" s="1121"/>
      <c r="AM15" s="1121"/>
      <c r="AN15" s="1122"/>
      <c r="AO15" s="277">
        <v>-92919</v>
      </c>
      <c r="AP15" s="277">
        <v>-9156</v>
      </c>
      <c r="AQ15" s="278">
        <v>-9266</v>
      </c>
      <c r="AR15" s="279">
        <v>-1.2</v>
      </c>
    </row>
    <row r="16" spans="1:46" ht="13.2" x14ac:dyDescent="0.2">
      <c r="A16" s="259"/>
      <c r="AK16" s="1120" t="s">
        <v>177</v>
      </c>
      <c r="AL16" s="1121"/>
      <c r="AM16" s="1121"/>
      <c r="AN16" s="1122"/>
      <c r="AO16" s="277">
        <v>1455127</v>
      </c>
      <c r="AP16" s="277">
        <v>143391</v>
      </c>
      <c r="AQ16" s="278">
        <v>204668</v>
      </c>
      <c r="AR16" s="279">
        <v>-29.9</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23" t="s">
        <v>495</v>
      </c>
      <c r="AL21" s="1124"/>
      <c r="AM21" s="1124"/>
      <c r="AN21" s="1125"/>
      <c r="AO21" s="289">
        <v>13.2</v>
      </c>
      <c r="AP21" s="290">
        <v>17.07</v>
      </c>
      <c r="AQ21" s="291">
        <v>-3.87</v>
      </c>
      <c r="AS21" s="292"/>
      <c r="AT21" s="288"/>
    </row>
    <row r="22" spans="1:46" s="260" customFormat="1" ht="13.2" x14ac:dyDescent="0.2">
      <c r="A22" s="288"/>
      <c r="AK22" s="1123" t="s">
        <v>496</v>
      </c>
      <c r="AL22" s="1124"/>
      <c r="AM22" s="1124"/>
      <c r="AN22" s="1125"/>
      <c r="AO22" s="293">
        <v>95.4</v>
      </c>
      <c r="AP22" s="294">
        <v>95.6</v>
      </c>
      <c r="AQ22" s="295">
        <v>-0.2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2"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605392</v>
      </c>
      <c r="AP32" s="303">
        <v>59656</v>
      </c>
      <c r="AQ32" s="304">
        <v>121688</v>
      </c>
      <c r="AR32" s="305">
        <v>-51</v>
      </c>
    </row>
    <row r="33" spans="1:46" ht="13.5" customHeight="1" x14ac:dyDescent="0.2">
      <c r="A33" s="259"/>
      <c r="AK33" s="1107" t="s">
        <v>501</v>
      </c>
      <c r="AL33" s="1108"/>
      <c r="AM33" s="1108"/>
      <c r="AN33" s="1109"/>
      <c r="AO33" s="303" t="s">
        <v>487</v>
      </c>
      <c r="AP33" s="303" t="s">
        <v>487</v>
      </c>
      <c r="AQ33" s="304">
        <v>42</v>
      </c>
      <c r="AR33" s="305" t="s">
        <v>487</v>
      </c>
    </row>
    <row r="34" spans="1:46" ht="27" customHeight="1" x14ac:dyDescent="0.2">
      <c r="A34" s="259"/>
      <c r="AK34" s="1107" t="s">
        <v>502</v>
      </c>
      <c r="AL34" s="1108"/>
      <c r="AM34" s="1108"/>
      <c r="AN34" s="1109"/>
      <c r="AO34" s="303" t="s">
        <v>487</v>
      </c>
      <c r="AP34" s="303" t="s">
        <v>487</v>
      </c>
      <c r="AQ34" s="304">
        <v>167</v>
      </c>
      <c r="AR34" s="305" t="s">
        <v>487</v>
      </c>
    </row>
    <row r="35" spans="1:46" ht="27" customHeight="1" x14ac:dyDescent="0.2">
      <c r="A35" s="259"/>
      <c r="AK35" s="1107" t="s">
        <v>503</v>
      </c>
      <c r="AL35" s="1108"/>
      <c r="AM35" s="1108"/>
      <c r="AN35" s="1109"/>
      <c r="AO35" s="303">
        <v>73741</v>
      </c>
      <c r="AP35" s="303">
        <v>7267</v>
      </c>
      <c r="AQ35" s="304">
        <v>24481</v>
      </c>
      <c r="AR35" s="305">
        <v>-70.3</v>
      </c>
    </row>
    <row r="36" spans="1:46" ht="27" customHeight="1" x14ac:dyDescent="0.2">
      <c r="A36" s="259"/>
      <c r="AK36" s="1107" t="s">
        <v>504</v>
      </c>
      <c r="AL36" s="1108"/>
      <c r="AM36" s="1108"/>
      <c r="AN36" s="1109"/>
      <c r="AO36" s="303">
        <v>35369</v>
      </c>
      <c r="AP36" s="303">
        <v>3485</v>
      </c>
      <c r="AQ36" s="304">
        <v>4187</v>
      </c>
      <c r="AR36" s="305">
        <v>-16.8</v>
      </c>
    </row>
    <row r="37" spans="1:46" ht="13.5" customHeight="1" x14ac:dyDescent="0.2">
      <c r="A37" s="259"/>
      <c r="AK37" s="1107" t="s">
        <v>505</v>
      </c>
      <c r="AL37" s="1108"/>
      <c r="AM37" s="1108"/>
      <c r="AN37" s="1109"/>
      <c r="AO37" s="303" t="s">
        <v>487</v>
      </c>
      <c r="AP37" s="303" t="s">
        <v>487</v>
      </c>
      <c r="AQ37" s="304">
        <v>813</v>
      </c>
      <c r="AR37" s="305" t="s">
        <v>487</v>
      </c>
    </row>
    <row r="38" spans="1:46" ht="27" customHeight="1" x14ac:dyDescent="0.2">
      <c r="A38" s="259"/>
      <c r="AK38" s="1110" t="s">
        <v>506</v>
      </c>
      <c r="AL38" s="1111"/>
      <c r="AM38" s="1111"/>
      <c r="AN38" s="1112"/>
      <c r="AO38" s="306" t="s">
        <v>487</v>
      </c>
      <c r="AP38" s="306" t="s">
        <v>487</v>
      </c>
      <c r="AQ38" s="307">
        <v>19</v>
      </c>
      <c r="AR38" s="295" t="s">
        <v>487</v>
      </c>
      <c r="AS38" s="302"/>
    </row>
    <row r="39" spans="1:46" ht="13.2" x14ac:dyDescent="0.2">
      <c r="A39" s="259"/>
      <c r="AK39" s="1110" t="s">
        <v>507</v>
      </c>
      <c r="AL39" s="1111"/>
      <c r="AM39" s="1111"/>
      <c r="AN39" s="1112"/>
      <c r="AO39" s="303">
        <v>-7656</v>
      </c>
      <c r="AP39" s="303">
        <v>-754</v>
      </c>
      <c r="AQ39" s="304">
        <v>-4925</v>
      </c>
      <c r="AR39" s="305">
        <v>-84.7</v>
      </c>
      <c r="AS39" s="302"/>
    </row>
    <row r="40" spans="1:46" ht="27" customHeight="1" x14ac:dyDescent="0.2">
      <c r="A40" s="259"/>
      <c r="AK40" s="1107" t="s">
        <v>508</v>
      </c>
      <c r="AL40" s="1108"/>
      <c r="AM40" s="1108"/>
      <c r="AN40" s="1109"/>
      <c r="AO40" s="303">
        <v>-450361</v>
      </c>
      <c r="AP40" s="303">
        <v>-44379</v>
      </c>
      <c r="AQ40" s="304">
        <v>-96916</v>
      </c>
      <c r="AR40" s="305">
        <v>-54.2</v>
      </c>
      <c r="AS40" s="302"/>
    </row>
    <row r="41" spans="1:46" ht="13.2" x14ac:dyDescent="0.2">
      <c r="A41" s="259"/>
      <c r="AK41" s="1113" t="s">
        <v>287</v>
      </c>
      <c r="AL41" s="1114"/>
      <c r="AM41" s="1114"/>
      <c r="AN41" s="1115"/>
      <c r="AO41" s="303">
        <v>256485</v>
      </c>
      <c r="AP41" s="303">
        <v>25274</v>
      </c>
      <c r="AQ41" s="304">
        <v>49555</v>
      </c>
      <c r="AR41" s="305">
        <v>-49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2" x14ac:dyDescent="0.2">
      <c r="A50" s="259"/>
      <c r="AK50" s="317"/>
      <c r="AL50" s="318"/>
      <c r="AM50" s="1101"/>
      <c r="AN50" s="319" t="s">
        <v>512</v>
      </c>
      <c r="AO50" s="320" t="s">
        <v>513</v>
      </c>
      <c r="AP50" s="321" t="s">
        <v>514</v>
      </c>
      <c r="AQ50" s="322" t="s">
        <v>515</v>
      </c>
      <c r="AR50" s="323" t="s">
        <v>516</v>
      </c>
    </row>
    <row r="51" spans="1:44" ht="13.2" x14ac:dyDescent="0.2">
      <c r="A51" s="259"/>
      <c r="AK51" s="315" t="s">
        <v>517</v>
      </c>
      <c r="AL51" s="316"/>
      <c r="AM51" s="324">
        <v>1335316</v>
      </c>
      <c r="AN51" s="325">
        <v>127076</v>
      </c>
      <c r="AO51" s="326">
        <v>64.7</v>
      </c>
      <c r="AP51" s="327">
        <v>118252</v>
      </c>
      <c r="AQ51" s="328">
        <v>2.8</v>
      </c>
      <c r="AR51" s="329">
        <v>61.9</v>
      </c>
    </row>
    <row r="52" spans="1:44" ht="13.2" x14ac:dyDescent="0.2">
      <c r="A52" s="259"/>
      <c r="AK52" s="330"/>
      <c r="AL52" s="331" t="s">
        <v>518</v>
      </c>
      <c r="AM52" s="332">
        <v>827747</v>
      </c>
      <c r="AN52" s="333">
        <v>78773</v>
      </c>
      <c r="AO52" s="334">
        <v>23.2</v>
      </c>
      <c r="AP52" s="335">
        <v>49994</v>
      </c>
      <c r="AQ52" s="336">
        <v>-7.1</v>
      </c>
      <c r="AR52" s="337">
        <v>30.3</v>
      </c>
    </row>
    <row r="53" spans="1:44" ht="13.2" x14ac:dyDescent="0.2">
      <c r="A53" s="259"/>
      <c r="AK53" s="315" t="s">
        <v>519</v>
      </c>
      <c r="AL53" s="316"/>
      <c r="AM53" s="324">
        <v>1406906</v>
      </c>
      <c r="AN53" s="325">
        <v>134542</v>
      </c>
      <c r="AO53" s="326">
        <v>5.9</v>
      </c>
      <c r="AP53" s="327">
        <v>200194</v>
      </c>
      <c r="AQ53" s="328">
        <v>69.3</v>
      </c>
      <c r="AR53" s="329">
        <v>-63.4</v>
      </c>
    </row>
    <row r="54" spans="1:44" ht="13.2" x14ac:dyDescent="0.2">
      <c r="A54" s="259"/>
      <c r="AK54" s="330"/>
      <c r="AL54" s="331" t="s">
        <v>518</v>
      </c>
      <c r="AM54" s="332">
        <v>1160989</v>
      </c>
      <c r="AN54" s="333">
        <v>111025</v>
      </c>
      <c r="AO54" s="334">
        <v>40.9</v>
      </c>
      <c r="AP54" s="335">
        <v>106422</v>
      </c>
      <c r="AQ54" s="336">
        <v>112.9</v>
      </c>
      <c r="AR54" s="337">
        <v>-72</v>
      </c>
    </row>
    <row r="55" spans="1:44" ht="13.2" x14ac:dyDescent="0.2">
      <c r="A55" s="259"/>
      <c r="AK55" s="315" t="s">
        <v>520</v>
      </c>
      <c r="AL55" s="316"/>
      <c r="AM55" s="324">
        <v>1266358</v>
      </c>
      <c r="AN55" s="325">
        <v>122555</v>
      </c>
      <c r="AO55" s="326">
        <v>-8.9</v>
      </c>
      <c r="AP55" s="327">
        <v>196914</v>
      </c>
      <c r="AQ55" s="328">
        <v>-1.6</v>
      </c>
      <c r="AR55" s="329">
        <v>-7.3</v>
      </c>
    </row>
    <row r="56" spans="1:44" ht="13.2" x14ac:dyDescent="0.2">
      <c r="A56" s="259"/>
      <c r="AK56" s="330"/>
      <c r="AL56" s="331" t="s">
        <v>518</v>
      </c>
      <c r="AM56" s="332">
        <v>887902</v>
      </c>
      <c r="AN56" s="333">
        <v>85929</v>
      </c>
      <c r="AO56" s="334">
        <v>-22.6</v>
      </c>
      <c r="AP56" s="335">
        <v>98966</v>
      </c>
      <c r="AQ56" s="336">
        <v>-7</v>
      </c>
      <c r="AR56" s="337">
        <v>-15.6</v>
      </c>
    </row>
    <row r="57" spans="1:44" ht="13.2" x14ac:dyDescent="0.2">
      <c r="A57" s="259"/>
      <c r="AK57" s="315" t="s">
        <v>521</v>
      </c>
      <c r="AL57" s="316"/>
      <c r="AM57" s="324">
        <v>1263084</v>
      </c>
      <c r="AN57" s="325">
        <v>123084</v>
      </c>
      <c r="AO57" s="326">
        <v>0.4</v>
      </c>
      <c r="AP57" s="327">
        <v>204757</v>
      </c>
      <c r="AQ57" s="328">
        <v>4</v>
      </c>
      <c r="AR57" s="329">
        <v>-3.6</v>
      </c>
    </row>
    <row r="58" spans="1:44" ht="13.2" x14ac:dyDescent="0.2">
      <c r="A58" s="259"/>
      <c r="AK58" s="330"/>
      <c r="AL58" s="331" t="s">
        <v>518</v>
      </c>
      <c r="AM58" s="332">
        <v>617744</v>
      </c>
      <c r="AN58" s="333">
        <v>60197</v>
      </c>
      <c r="AO58" s="334">
        <v>-29.9</v>
      </c>
      <c r="AP58" s="335">
        <v>106071</v>
      </c>
      <c r="AQ58" s="336">
        <v>7.2</v>
      </c>
      <c r="AR58" s="337">
        <v>-37.1</v>
      </c>
    </row>
    <row r="59" spans="1:44" ht="13.2" x14ac:dyDescent="0.2">
      <c r="A59" s="259"/>
      <c r="AK59" s="315" t="s">
        <v>522</v>
      </c>
      <c r="AL59" s="316"/>
      <c r="AM59" s="324">
        <v>1749932</v>
      </c>
      <c r="AN59" s="325">
        <v>172441</v>
      </c>
      <c r="AO59" s="326">
        <v>40.1</v>
      </c>
      <c r="AP59" s="327">
        <v>194971</v>
      </c>
      <c r="AQ59" s="328">
        <v>-4.8</v>
      </c>
      <c r="AR59" s="329">
        <v>44.9</v>
      </c>
    </row>
    <row r="60" spans="1:44" ht="13.2" x14ac:dyDescent="0.2">
      <c r="A60" s="259"/>
      <c r="AK60" s="330"/>
      <c r="AL60" s="331" t="s">
        <v>518</v>
      </c>
      <c r="AM60" s="332">
        <v>1313304</v>
      </c>
      <c r="AN60" s="333">
        <v>129415</v>
      </c>
      <c r="AO60" s="334">
        <v>115</v>
      </c>
      <c r="AP60" s="335">
        <v>105966</v>
      </c>
      <c r="AQ60" s="336">
        <v>-0.1</v>
      </c>
      <c r="AR60" s="337">
        <v>115.1</v>
      </c>
    </row>
    <row r="61" spans="1:44" ht="13.2" x14ac:dyDescent="0.2">
      <c r="A61" s="259"/>
      <c r="AK61" s="315" t="s">
        <v>523</v>
      </c>
      <c r="AL61" s="338"/>
      <c r="AM61" s="324">
        <v>1404319</v>
      </c>
      <c r="AN61" s="325">
        <v>135940</v>
      </c>
      <c r="AO61" s="326">
        <v>20.399999999999999</v>
      </c>
      <c r="AP61" s="327">
        <v>183018</v>
      </c>
      <c r="AQ61" s="339">
        <v>13.9</v>
      </c>
      <c r="AR61" s="329">
        <v>6.5</v>
      </c>
    </row>
    <row r="62" spans="1:44" ht="13.2" x14ac:dyDescent="0.2">
      <c r="A62" s="259"/>
      <c r="AK62" s="330"/>
      <c r="AL62" s="331" t="s">
        <v>518</v>
      </c>
      <c r="AM62" s="332">
        <v>961537</v>
      </c>
      <c r="AN62" s="333">
        <v>93068</v>
      </c>
      <c r="AO62" s="334">
        <v>25.3</v>
      </c>
      <c r="AP62" s="335">
        <v>93484</v>
      </c>
      <c r="AQ62" s="336">
        <v>21.2</v>
      </c>
      <c r="AR62" s="337">
        <v>4.0999999999999996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gCRdKsifnQk1iLMS6AfAyT1qR8ZDtFGprpLKYdvqlpcvU/gUHg3A6w74+sjYITR3fQdKwATOhbbjz8TahKnUDw==" saltValue="1IoEpajxTq12SwDDszy25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F103" sqref="AF103"/>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FM/XA3kCwvrWzywDJyUeYGZupTdOVVVcEEzPOH/6TXmPGFPXyjPYwTRIseZTBf8/BwxkRUVMrt8TfTInSp8MtA==" saltValue="a4WwJTWCkfNsMolmhK1d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1" zoomScale="85" zoomScaleNormal="85" zoomScaleSheetLayoutView="55" workbookViewId="0">
      <selection activeCell="CO47" sqref="CO47"/>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pT4FWTmB6NxO99h3Qaz2vKHAYVfIn7h4sE5hcdc4kvCVnYKQn64PA7KenCuepJxptpzu2djnZuTvpxsComqbZQ==" saltValue="GbXY7U60sn+CkhiGSUo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L47" sqref="L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17.86</v>
      </c>
      <c r="G47" s="12">
        <v>21.18</v>
      </c>
      <c r="H47" s="12">
        <v>21.64</v>
      </c>
      <c r="I47" s="12">
        <v>21.45</v>
      </c>
      <c r="J47" s="13">
        <v>20.54</v>
      </c>
    </row>
    <row r="48" spans="2:10" ht="57.75" customHeight="1" x14ac:dyDescent="0.2">
      <c r="B48" s="14"/>
      <c r="C48" s="1128" t="s">
        <v>4</v>
      </c>
      <c r="D48" s="1128"/>
      <c r="E48" s="1129"/>
      <c r="F48" s="15">
        <v>7.83</v>
      </c>
      <c r="G48" s="16">
        <v>7.66</v>
      </c>
      <c r="H48" s="16">
        <v>12.65</v>
      </c>
      <c r="I48" s="16">
        <v>12.03</v>
      </c>
      <c r="J48" s="17">
        <v>10.35</v>
      </c>
    </row>
    <row r="49" spans="2:10" ht="57.75" customHeight="1" thickBot="1" x14ac:dyDescent="0.25">
      <c r="B49" s="18"/>
      <c r="C49" s="1130" t="s">
        <v>5</v>
      </c>
      <c r="D49" s="1130"/>
      <c r="E49" s="1131"/>
      <c r="F49" s="19" t="s">
        <v>530</v>
      </c>
      <c r="G49" s="20">
        <v>0.73</v>
      </c>
      <c r="H49" s="20">
        <v>3.91</v>
      </c>
      <c r="I49" s="20" t="s">
        <v>531</v>
      </c>
      <c r="J49" s="21" t="s">
        <v>532</v>
      </c>
    </row>
    <row r="50" spans="2:10" ht="13.2" x14ac:dyDescent="0.2"/>
  </sheetData>
  <sheetProtection algorithmName="SHA-512" hashValue="xZTBxJfI4uoOcqP4euSubdurWo94ATAviqz+Dd6pqR/78FHuqCLiK5VJgOQhWV/NnDRhgZ/vgNzAq6u9RZ2Q+w==" saltValue="MeapagEjinzttlK0UAzU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N32" sqref="N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533</v>
      </c>
      <c r="D34" s="1136"/>
      <c r="E34" s="1137"/>
      <c r="F34" s="32">
        <v>9.42</v>
      </c>
      <c r="G34" s="33">
        <v>11.47</v>
      </c>
      <c r="H34" s="33">
        <v>11.69</v>
      </c>
      <c r="I34" s="33">
        <v>24.06</v>
      </c>
      <c r="J34" s="34">
        <v>25.22</v>
      </c>
      <c r="K34" s="22"/>
      <c r="L34" s="22"/>
      <c r="M34" s="22"/>
      <c r="N34" s="22"/>
      <c r="O34" s="22"/>
      <c r="P34" s="22"/>
    </row>
    <row r="35" spans="1:16" ht="39" customHeight="1" x14ac:dyDescent="0.2">
      <c r="A35" s="22"/>
      <c r="B35" s="35"/>
      <c r="C35" s="1132" t="s">
        <v>534</v>
      </c>
      <c r="D35" s="1132"/>
      <c r="E35" s="1133"/>
      <c r="F35" s="36">
        <v>15.21</v>
      </c>
      <c r="G35" s="37">
        <v>15.93</v>
      </c>
      <c r="H35" s="37">
        <v>15.64</v>
      </c>
      <c r="I35" s="37">
        <v>17.04</v>
      </c>
      <c r="J35" s="38">
        <v>16.989999999999998</v>
      </c>
      <c r="K35" s="22"/>
      <c r="L35" s="22"/>
      <c r="M35" s="22"/>
      <c r="N35" s="22"/>
      <c r="O35" s="22"/>
      <c r="P35" s="22"/>
    </row>
    <row r="36" spans="1:16" ht="39" customHeight="1" x14ac:dyDescent="0.2">
      <c r="A36" s="22"/>
      <c r="B36" s="35"/>
      <c r="C36" s="1132" t="s">
        <v>535</v>
      </c>
      <c r="D36" s="1132"/>
      <c r="E36" s="1133"/>
      <c r="F36" s="36">
        <v>7.82</v>
      </c>
      <c r="G36" s="37">
        <v>7.66</v>
      </c>
      <c r="H36" s="37">
        <v>12.64</v>
      </c>
      <c r="I36" s="37">
        <v>12.02</v>
      </c>
      <c r="J36" s="38">
        <v>10.34</v>
      </c>
      <c r="K36" s="22"/>
      <c r="L36" s="22"/>
      <c r="M36" s="22"/>
      <c r="N36" s="22"/>
      <c r="O36" s="22"/>
      <c r="P36" s="22"/>
    </row>
    <row r="37" spans="1:16" ht="39" customHeight="1" x14ac:dyDescent="0.2">
      <c r="A37" s="22"/>
      <c r="B37" s="35"/>
      <c r="C37" s="1132" t="s">
        <v>536</v>
      </c>
      <c r="D37" s="1132"/>
      <c r="E37" s="1133"/>
      <c r="F37" s="36">
        <v>0.78</v>
      </c>
      <c r="G37" s="37">
        <v>1.24</v>
      </c>
      <c r="H37" s="37">
        <v>1.67</v>
      </c>
      <c r="I37" s="37">
        <v>1.52</v>
      </c>
      <c r="J37" s="38">
        <v>1.1499999999999999</v>
      </c>
      <c r="K37" s="22"/>
      <c r="L37" s="22"/>
      <c r="M37" s="22"/>
      <c r="N37" s="22"/>
      <c r="O37" s="22"/>
      <c r="P37" s="22"/>
    </row>
    <row r="38" spans="1:16" ht="39" customHeight="1" x14ac:dyDescent="0.2">
      <c r="A38" s="22"/>
      <c r="B38" s="35"/>
      <c r="C38" s="1132" t="s">
        <v>537</v>
      </c>
      <c r="D38" s="1132"/>
      <c r="E38" s="1133"/>
      <c r="F38" s="36">
        <v>2.09</v>
      </c>
      <c r="G38" s="37">
        <v>2.0499999999999998</v>
      </c>
      <c r="H38" s="37">
        <v>1.48</v>
      </c>
      <c r="I38" s="37">
        <v>1.1299999999999999</v>
      </c>
      <c r="J38" s="38">
        <v>0.56000000000000005</v>
      </c>
      <c r="K38" s="22"/>
      <c r="L38" s="22"/>
      <c r="M38" s="22"/>
      <c r="N38" s="22"/>
      <c r="O38" s="22"/>
      <c r="P38" s="22"/>
    </row>
    <row r="39" spans="1:16" ht="39" customHeight="1" x14ac:dyDescent="0.2">
      <c r="A39" s="22"/>
      <c r="B39" s="35"/>
      <c r="C39" s="1132" t="s">
        <v>538</v>
      </c>
      <c r="D39" s="1132"/>
      <c r="E39" s="1133"/>
      <c r="F39" s="36">
        <v>7.0000000000000007E-2</v>
      </c>
      <c r="G39" s="37">
        <v>0.08</v>
      </c>
      <c r="H39" s="37">
        <v>0.05</v>
      </c>
      <c r="I39" s="37">
        <v>0.04</v>
      </c>
      <c r="J39" s="38">
        <v>0.04</v>
      </c>
      <c r="K39" s="22"/>
      <c r="L39" s="22"/>
      <c r="M39" s="22"/>
      <c r="N39" s="22"/>
      <c r="O39" s="22"/>
      <c r="P39" s="22"/>
    </row>
    <row r="40" spans="1:16" ht="39" customHeight="1" x14ac:dyDescent="0.2">
      <c r="A40" s="22"/>
      <c r="B40" s="35"/>
      <c r="C40" s="1132" t="s">
        <v>539</v>
      </c>
      <c r="D40" s="1132"/>
      <c r="E40" s="1133"/>
      <c r="F40" s="36">
        <v>0.01</v>
      </c>
      <c r="G40" s="37">
        <v>0.03</v>
      </c>
      <c r="H40" s="37">
        <v>0.03</v>
      </c>
      <c r="I40" s="37">
        <v>0.04</v>
      </c>
      <c r="J40" s="38">
        <v>0.04</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v>0.01</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pb5k8orMIquR6bZ9fjJPWhAed/y3cXjamfMyPLwJ0GWG+6Yslj/RwQujO8XCYUBhNLrWZqcT6T0cX7QwO7ljQ==" saltValue="w8gBcaK/fOGAcpwQimtJ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85" zoomScaleNormal="85" zoomScaleSheetLayoutView="55" workbookViewId="0">
      <selection activeCell="D59" sqref="D59:J59"/>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561</v>
      </c>
      <c r="L45" s="58">
        <v>573</v>
      </c>
      <c r="M45" s="58">
        <v>572</v>
      </c>
      <c r="N45" s="58">
        <v>591</v>
      </c>
      <c r="O45" s="59">
        <v>605</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80</v>
      </c>
      <c r="L48" s="62">
        <v>75</v>
      </c>
      <c r="M48" s="62">
        <v>74</v>
      </c>
      <c r="N48" s="62">
        <v>78</v>
      </c>
      <c r="O48" s="63">
        <v>74</v>
      </c>
      <c r="P48" s="46"/>
      <c r="Q48" s="46"/>
      <c r="R48" s="46"/>
      <c r="S48" s="46"/>
      <c r="T48" s="46"/>
      <c r="U48" s="46"/>
    </row>
    <row r="49" spans="1:21" ht="30.75" customHeight="1" x14ac:dyDescent="0.2">
      <c r="A49" s="46"/>
      <c r="B49" s="1163"/>
      <c r="C49" s="1164"/>
      <c r="D49" s="60"/>
      <c r="E49" s="1140" t="s">
        <v>14</v>
      </c>
      <c r="F49" s="1140"/>
      <c r="G49" s="1140"/>
      <c r="H49" s="1140"/>
      <c r="I49" s="1140"/>
      <c r="J49" s="1141"/>
      <c r="K49" s="61">
        <v>64</v>
      </c>
      <c r="L49" s="62">
        <v>34</v>
      </c>
      <c r="M49" s="62">
        <v>35</v>
      </c>
      <c r="N49" s="62">
        <v>36</v>
      </c>
      <c r="O49" s="63">
        <v>35</v>
      </c>
      <c r="P49" s="46"/>
      <c r="Q49" s="46"/>
      <c r="R49" s="46"/>
      <c r="S49" s="46"/>
      <c r="T49" s="46"/>
      <c r="U49" s="46"/>
    </row>
    <row r="50" spans="1:21" ht="30.75" customHeight="1" x14ac:dyDescent="0.2">
      <c r="A50" s="46"/>
      <c r="B50" s="1163"/>
      <c r="C50" s="1164"/>
      <c r="D50" s="60"/>
      <c r="E50" s="1140" t="s">
        <v>15</v>
      </c>
      <c r="F50" s="1140"/>
      <c r="G50" s="1140"/>
      <c r="H50" s="1140"/>
      <c r="I50" s="1140"/>
      <c r="J50" s="1141"/>
      <c r="K50" s="61">
        <v>4</v>
      </c>
      <c r="L50" s="62">
        <v>2</v>
      </c>
      <c r="M50" s="62">
        <v>2</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412</v>
      </c>
      <c r="L52" s="62">
        <v>418</v>
      </c>
      <c r="M52" s="62">
        <v>427</v>
      </c>
      <c r="N52" s="62">
        <v>432</v>
      </c>
      <c r="O52" s="63">
        <v>459</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297</v>
      </c>
      <c r="L53" s="67">
        <v>266</v>
      </c>
      <c r="M53" s="67">
        <v>256</v>
      </c>
      <c r="N53" s="67">
        <v>273</v>
      </c>
      <c r="O53" s="68">
        <v>255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row r="70" s="47" customFormat="1" ht="12.6" hidden="1" customHeight="1" x14ac:dyDescent="0.2"/>
  </sheetData>
  <sheetProtection algorithmName="SHA-512" hashValue="VSavymOvNCLe8QwTHeoQ0Z1OBhYS/SEPkc+UdE1sRft8GsbHK+1qEkKQsBzk09ffIak6ykH4oBxulnM/oyxwfA==" saltValue="owyNUiUpflWpEaThqh+PM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1"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5969</v>
      </c>
      <c r="J41" s="343">
        <v>5987</v>
      </c>
      <c r="K41" s="343">
        <v>6021</v>
      </c>
      <c r="L41" s="343">
        <v>5716</v>
      </c>
      <c r="M41" s="344">
        <v>6007</v>
      </c>
    </row>
    <row r="42" spans="2:13" ht="27.75" customHeight="1" x14ac:dyDescent="0.2">
      <c r="B42" s="1171"/>
      <c r="C42" s="1172"/>
      <c r="D42" s="104"/>
      <c r="E42" s="1175" t="s">
        <v>32</v>
      </c>
      <c r="F42" s="1175"/>
      <c r="G42" s="1175"/>
      <c r="H42" s="1176"/>
      <c r="I42" s="345">
        <v>4</v>
      </c>
      <c r="J42" s="346">
        <v>2</v>
      </c>
      <c r="K42" s="346">
        <v>0</v>
      </c>
      <c r="L42" s="346" t="s">
        <v>487</v>
      </c>
      <c r="M42" s="347" t="s">
        <v>487</v>
      </c>
    </row>
    <row r="43" spans="2:13" ht="27.75" customHeight="1" x14ac:dyDescent="0.2">
      <c r="B43" s="1171"/>
      <c r="C43" s="1172"/>
      <c r="D43" s="104"/>
      <c r="E43" s="1175" t="s">
        <v>33</v>
      </c>
      <c r="F43" s="1175"/>
      <c r="G43" s="1175"/>
      <c r="H43" s="1176"/>
      <c r="I43" s="345">
        <v>1342</v>
      </c>
      <c r="J43" s="346">
        <v>1209</v>
      </c>
      <c r="K43" s="346">
        <v>1196</v>
      </c>
      <c r="L43" s="346">
        <v>1067</v>
      </c>
      <c r="M43" s="347">
        <v>1039</v>
      </c>
    </row>
    <row r="44" spans="2:13" ht="27.75" customHeight="1" x14ac:dyDescent="0.2">
      <c r="B44" s="1171"/>
      <c r="C44" s="1172"/>
      <c r="D44" s="104"/>
      <c r="E44" s="1175" t="s">
        <v>34</v>
      </c>
      <c r="F44" s="1175"/>
      <c r="G44" s="1175"/>
      <c r="H44" s="1176"/>
      <c r="I44" s="345">
        <v>220</v>
      </c>
      <c r="J44" s="346">
        <v>195</v>
      </c>
      <c r="K44" s="346">
        <v>166</v>
      </c>
      <c r="L44" s="346">
        <v>140</v>
      </c>
      <c r="M44" s="347">
        <v>113</v>
      </c>
    </row>
    <row r="45" spans="2:13" ht="27.75" customHeight="1" x14ac:dyDescent="0.2">
      <c r="B45" s="1171"/>
      <c r="C45" s="1172"/>
      <c r="D45" s="104"/>
      <c r="E45" s="1175" t="s">
        <v>35</v>
      </c>
      <c r="F45" s="1175"/>
      <c r="G45" s="1175"/>
      <c r="H45" s="1176"/>
      <c r="I45" s="345">
        <v>1092</v>
      </c>
      <c r="J45" s="346">
        <v>1080</v>
      </c>
      <c r="K45" s="346">
        <v>1051</v>
      </c>
      <c r="L45" s="346">
        <v>1050</v>
      </c>
      <c r="M45" s="347">
        <v>1018</v>
      </c>
    </row>
    <row r="46" spans="2:13" ht="27.75" customHeight="1" x14ac:dyDescent="0.2">
      <c r="B46" s="1171"/>
      <c r="C46" s="1172"/>
      <c r="D46" s="105"/>
      <c r="E46" s="1175" t="s">
        <v>36</v>
      </c>
      <c r="F46" s="1175"/>
      <c r="G46" s="1175"/>
      <c r="H46" s="1176"/>
      <c r="I46" s="345">
        <v>9</v>
      </c>
      <c r="J46" s="346">
        <v>5</v>
      </c>
      <c r="K46" s="346">
        <v>3</v>
      </c>
      <c r="L46" s="346">
        <v>2</v>
      </c>
      <c r="M46" s="347">
        <v>1</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6722</v>
      </c>
      <c r="J50" s="346">
        <v>8921</v>
      </c>
      <c r="K50" s="346">
        <v>11726</v>
      </c>
      <c r="L50" s="346">
        <v>9596</v>
      </c>
      <c r="M50" s="347">
        <v>8141</v>
      </c>
    </row>
    <row r="51" spans="2:13" ht="27.75" customHeight="1" x14ac:dyDescent="0.2">
      <c r="B51" s="1171"/>
      <c r="C51" s="1172"/>
      <c r="D51" s="104"/>
      <c r="E51" s="1175" t="s">
        <v>42</v>
      </c>
      <c r="F51" s="1175"/>
      <c r="G51" s="1175"/>
      <c r="H51" s="1176"/>
      <c r="I51" s="345">
        <v>57</v>
      </c>
      <c r="J51" s="346">
        <v>43</v>
      </c>
      <c r="K51" s="346">
        <v>28</v>
      </c>
      <c r="L51" s="346">
        <v>18</v>
      </c>
      <c r="M51" s="347">
        <v>10</v>
      </c>
    </row>
    <row r="52" spans="2:13" ht="27.75" customHeight="1" x14ac:dyDescent="0.2">
      <c r="B52" s="1173"/>
      <c r="C52" s="1174"/>
      <c r="D52" s="104"/>
      <c r="E52" s="1175" t="s">
        <v>43</v>
      </c>
      <c r="F52" s="1175"/>
      <c r="G52" s="1175"/>
      <c r="H52" s="1176"/>
      <c r="I52" s="345">
        <v>5192</v>
      </c>
      <c r="J52" s="346">
        <v>4891</v>
      </c>
      <c r="K52" s="346">
        <v>5233</v>
      </c>
      <c r="L52" s="346">
        <v>4965</v>
      </c>
      <c r="M52" s="347">
        <v>5733</v>
      </c>
    </row>
    <row r="53" spans="2:13" ht="27.75" customHeight="1" thickBot="1" x14ac:dyDescent="0.25">
      <c r="B53" s="1177" t="s">
        <v>19</v>
      </c>
      <c r="C53" s="1178"/>
      <c r="D53" s="108"/>
      <c r="E53" s="1179" t="s">
        <v>44</v>
      </c>
      <c r="F53" s="1179"/>
      <c r="G53" s="1179"/>
      <c r="H53" s="1180"/>
      <c r="I53" s="348">
        <v>-3336</v>
      </c>
      <c r="J53" s="349">
        <v>-5378</v>
      </c>
      <c r="K53" s="349">
        <v>-8550</v>
      </c>
      <c r="L53" s="349">
        <v>-6604</v>
      </c>
      <c r="M53" s="350">
        <v>-5706</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Sr5Mc3YY40wElGJ3FvVY38qc21E7DWG91MW+bYRZolzGZro1kTM+ijE+mHJUcW8wgWwi3gH7HkCeskvjQNd4PQ==" saltValue="ZrKwcDBTiVQCSF7t5vBQ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70" zoomScaleNormal="70" zoomScaleSheetLayoutView="100" workbookViewId="0">
      <selection activeCell="H62" sqref="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849</v>
      </c>
      <c r="G55" s="120">
        <v>834</v>
      </c>
      <c r="H55" s="121">
        <v>818</v>
      </c>
    </row>
    <row r="56" spans="2:8" ht="52.5" customHeight="1" x14ac:dyDescent="0.2">
      <c r="B56" s="122"/>
      <c r="C56" s="1198" t="s">
        <v>47</v>
      </c>
      <c r="D56" s="1198"/>
      <c r="E56" s="1199"/>
      <c r="F56" s="123">
        <v>614</v>
      </c>
      <c r="G56" s="123">
        <v>554</v>
      </c>
      <c r="H56" s="124">
        <v>354</v>
      </c>
    </row>
    <row r="57" spans="2:8" ht="53.25" customHeight="1" x14ac:dyDescent="0.2">
      <c r="B57" s="122"/>
      <c r="C57" s="1200" t="s">
        <v>48</v>
      </c>
      <c r="D57" s="1200"/>
      <c r="E57" s="1201"/>
      <c r="F57" s="125">
        <v>9736</v>
      </c>
      <c r="G57" s="125">
        <v>7665</v>
      </c>
      <c r="H57" s="126">
        <v>6559</v>
      </c>
    </row>
    <row r="58" spans="2:8" ht="45.75" customHeight="1" x14ac:dyDescent="0.2">
      <c r="B58" s="127"/>
      <c r="C58" s="1188" t="s">
        <v>561</v>
      </c>
      <c r="D58" s="1189"/>
      <c r="E58" s="1190"/>
      <c r="F58" s="128">
        <v>3967</v>
      </c>
      <c r="G58" s="128">
        <v>3777</v>
      </c>
      <c r="H58" s="129">
        <v>3441</v>
      </c>
    </row>
    <row r="59" spans="2:8" ht="45.75" customHeight="1" x14ac:dyDescent="0.2">
      <c r="B59" s="127"/>
      <c r="C59" s="1188" t="s">
        <v>562</v>
      </c>
      <c r="D59" s="1189"/>
      <c r="E59" s="1190"/>
      <c r="F59" s="128">
        <v>4363</v>
      </c>
      <c r="G59" s="128">
        <v>2358</v>
      </c>
      <c r="H59" s="129">
        <v>1832</v>
      </c>
    </row>
    <row r="60" spans="2:8" ht="45.75" customHeight="1" x14ac:dyDescent="0.2">
      <c r="B60" s="127"/>
      <c r="C60" s="1188" t="s">
        <v>563</v>
      </c>
      <c r="D60" s="1189"/>
      <c r="E60" s="1190"/>
      <c r="F60" s="128">
        <v>825</v>
      </c>
      <c r="G60" s="128">
        <v>717</v>
      </c>
      <c r="H60" s="129">
        <v>674</v>
      </c>
    </row>
    <row r="61" spans="2:8" ht="45.75" customHeight="1" x14ac:dyDescent="0.2">
      <c r="B61" s="127"/>
      <c r="C61" s="1188" t="s">
        <v>564</v>
      </c>
      <c r="D61" s="1189"/>
      <c r="E61" s="1190"/>
      <c r="F61" s="128">
        <v>366</v>
      </c>
      <c r="G61" s="128">
        <v>382</v>
      </c>
      <c r="H61" s="129">
        <v>339</v>
      </c>
    </row>
    <row r="62" spans="2:8" ht="45.75" customHeight="1" thickBot="1" x14ac:dyDescent="0.25">
      <c r="B62" s="130"/>
      <c r="C62" s="1191" t="s">
        <v>565</v>
      </c>
      <c r="D62" s="1192"/>
      <c r="E62" s="1193"/>
      <c r="F62" s="131">
        <v>40</v>
      </c>
      <c r="G62" s="131">
        <v>174</v>
      </c>
      <c r="H62" s="132">
        <v>128</v>
      </c>
    </row>
    <row r="63" spans="2:8" ht="52.5" customHeight="1" thickBot="1" x14ac:dyDescent="0.25">
      <c r="B63" s="133"/>
      <c r="C63" s="1194" t="s">
        <v>49</v>
      </c>
      <c r="D63" s="1194"/>
      <c r="E63" s="1195"/>
      <c r="F63" s="134">
        <v>11199</v>
      </c>
      <c r="G63" s="134">
        <v>9052</v>
      </c>
      <c r="H63" s="135">
        <v>7731</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9BzJdJE1eOg4LIQOPPcf0Z+YVYTMn/5fjK4i6B0ZeXjZadva71iZybVrU3RhfWWkaTZPnmXJg3mHA9+BwXLDAQ==" saltValue="2mH2rDILPW5Q4jDE6NBp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127076</v>
      </c>
      <c r="E3" s="154"/>
      <c r="F3" s="155">
        <v>118252</v>
      </c>
      <c r="G3" s="156"/>
      <c r="H3" s="157"/>
    </row>
    <row r="4" spans="1:8" x14ac:dyDescent="0.2">
      <c r="A4" s="158"/>
      <c r="B4" s="159"/>
      <c r="C4" s="160"/>
      <c r="D4" s="161">
        <v>78773</v>
      </c>
      <c r="E4" s="162"/>
      <c r="F4" s="163">
        <v>49994</v>
      </c>
      <c r="G4" s="164"/>
      <c r="H4" s="165"/>
    </row>
    <row r="5" spans="1:8" x14ac:dyDescent="0.2">
      <c r="A5" s="146" t="s">
        <v>519</v>
      </c>
      <c r="B5" s="151"/>
      <c r="C5" s="152"/>
      <c r="D5" s="153">
        <v>134542</v>
      </c>
      <c r="E5" s="154"/>
      <c r="F5" s="155">
        <v>200194</v>
      </c>
      <c r="G5" s="156"/>
      <c r="H5" s="157"/>
    </row>
    <row r="6" spans="1:8" x14ac:dyDescent="0.2">
      <c r="A6" s="158"/>
      <c r="B6" s="159"/>
      <c r="C6" s="160"/>
      <c r="D6" s="161">
        <v>111025</v>
      </c>
      <c r="E6" s="162"/>
      <c r="F6" s="163">
        <v>106422</v>
      </c>
      <c r="G6" s="164"/>
      <c r="H6" s="165"/>
    </row>
    <row r="7" spans="1:8" x14ac:dyDescent="0.2">
      <c r="A7" s="146" t="s">
        <v>520</v>
      </c>
      <c r="B7" s="151"/>
      <c r="C7" s="152"/>
      <c r="D7" s="153">
        <v>122555</v>
      </c>
      <c r="E7" s="154"/>
      <c r="F7" s="155">
        <v>196914</v>
      </c>
      <c r="G7" s="156"/>
      <c r="H7" s="157"/>
    </row>
    <row r="8" spans="1:8" x14ac:dyDescent="0.2">
      <c r="A8" s="158"/>
      <c r="B8" s="159"/>
      <c r="C8" s="160"/>
      <c r="D8" s="161">
        <v>85929</v>
      </c>
      <c r="E8" s="162"/>
      <c r="F8" s="163">
        <v>98966</v>
      </c>
      <c r="G8" s="164"/>
      <c r="H8" s="165"/>
    </row>
    <row r="9" spans="1:8" x14ac:dyDescent="0.2">
      <c r="A9" s="146" t="s">
        <v>521</v>
      </c>
      <c r="B9" s="151"/>
      <c r="C9" s="152"/>
      <c r="D9" s="153">
        <v>123084</v>
      </c>
      <c r="E9" s="154"/>
      <c r="F9" s="155">
        <v>204757</v>
      </c>
      <c r="G9" s="156"/>
      <c r="H9" s="157"/>
    </row>
    <row r="10" spans="1:8" x14ac:dyDescent="0.2">
      <c r="A10" s="158"/>
      <c r="B10" s="159"/>
      <c r="C10" s="160"/>
      <c r="D10" s="161">
        <v>60197</v>
      </c>
      <c r="E10" s="162"/>
      <c r="F10" s="163">
        <v>106071</v>
      </c>
      <c r="G10" s="164"/>
      <c r="H10" s="165"/>
    </row>
    <row r="11" spans="1:8" x14ac:dyDescent="0.2">
      <c r="A11" s="146" t="s">
        <v>522</v>
      </c>
      <c r="B11" s="151"/>
      <c r="C11" s="152"/>
      <c r="D11" s="153">
        <v>172441</v>
      </c>
      <c r="E11" s="154"/>
      <c r="F11" s="155">
        <v>194971</v>
      </c>
      <c r="G11" s="156"/>
      <c r="H11" s="157"/>
    </row>
    <row r="12" spans="1:8" x14ac:dyDescent="0.2">
      <c r="A12" s="158"/>
      <c r="B12" s="159"/>
      <c r="C12" s="166"/>
      <c r="D12" s="161">
        <v>129415</v>
      </c>
      <c r="E12" s="162"/>
      <c r="F12" s="163">
        <v>105966</v>
      </c>
      <c r="G12" s="164"/>
      <c r="H12" s="165"/>
    </row>
    <row r="13" spans="1:8" x14ac:dyDescent="0.2">
      <c r="A13" s="146"/>
      <c r="B13" s="151"/>
      <c r="C13" s="152"/>
      <c r="D13" s="153">
        <v>135940</v>
      </c>
      <c r="E13" s="154"/>
      <c r="F13" s="155">
        <v>183018</v>
      </c>
      <c r="G13" s="167"/>
      <c r="H13" s="157"/>
    </row>
    <row r="14" spans="1:8" x14ac:dyDescent="0.2">
      <c r="A14" s="158"/>
      <c r="B14" s="159"/>
      <c r="C14" s="160"/>
      <c r="D14" s="161">
        <v>93068</v>
      </c>
      <c r="E14" s="162"/>
      <c r="F14" s="163">
        <v>93484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7.83</v>
      </c>
      <c r="C19" s="168">
        <f>ROUND(VALUE(SUBSTITUTE(実質収支比率等に係る経年分析!G$48,"▲","-")),2)</f>
        <v>7.66</v>
      </c>
      <c r="D19" s="168">
        <f>ROUND(VALUE(SUBSTITUTE(実質収支比率等に係る経年分析!H$48,"▲","-")),2)</f>
        <v>12.65</v>
      </c>
      <c r="E19" s="168">
        <f>ROUND(VALUE(SUBSTITUTE(実質収支比率等に係る経年分析!I$48,"▲","-")),2)</f>
        <v>12.03</v>
      </c>
      <c r="F19" s="168">
        <f>ROUND(VALUE(SUBSTITUTE(実質収支比率等に係る経年分析!J$48,"▲","-")),2)</f>
        <v>10.35</v>
      </c>
    </row>
    <row r="20" spans="1:11" x14ac:dyDescent="0.2">
      <c r="A20" s="168" t="s">
        <v>53</v>
      </c>
      <c r="B20" s="168">
        <f>ROUND(VALUE(SUBSTITUTE(実質収支比率等に係る経年分析!F$47,"▲","-")),2)</f>
        <v>17.86</v>
      </c>
      <c r="C20" s="168">
        <f>ROUND(VALUE(SUBSTITUTE(実質収支比率等に係る経年分析!G$47,"▲","-")),2)</f>
        <v>21.18</v>
      </c>
      <c r="D20" s="168">
        <f>ROUND(VALUE(SUBSTITUTE(実質収支比率等に係る経年分析!H$47,"▲","-")),2)</f>
        <v>21.64</v>
      </c>
      <c r="E20" s="168">
        <f>ROUND(VALUE(SUBSTITUTE(実質収支比率等に係る経年分析!I$47,"▲","-")),2)</f>
        <v>21.45</v>
      </c>
      <c r="F20" s="168">
        <f>ROUND(VALUE(SUBSTITUTE(実質収支比率等に係る経年分析!J$47,"▲","-")),2)</f>
        <v>20.54</v>
      </c>
    </row>
    <row r="21" spans="1:11" x14ac:dyDescent="0.2">
      <c r="A21" s="168" t="s">
        <v>54</v>
      </c>
      <c r="B21" s="168">
        <f>IF(ISNUMBER(VALUE(SUBSTITUTE(実質収支比率等に係る経年分析!F$49,"▲","-"))),ROUND(VALUE(SUBSTITUTE(実質収支比率等に係る経年分析!F$49,"▲","-")),2),NA())</f>
        <v>-6.75</v>
      </c>
      <c r="C21" s="168">
        <f>IF(ISNUMBER(VALUE(SUBSTITUTE(実質収支比率等に係る経年分析!G$49,"▲","-"))),ROUND(VALUE(SUBSTITUTE(実質収支比率等に係る経年分析!G$49,"▲","-")),2),NA())</f>
        <v>0.73</v>
      </c>
      <c r="D21" s="168">
        <f>IF(ISNUMBER(VALUE(SUBSTITUTE(実質収支比率等に係る経年分析!H$49,"▲","-"))),ROUND(VALUE(SUBSTITUTE(実質収支比率等に係る経年分析!H$49,"▲","-")),2),NA())</f>
        <v>3.91</v>
      </c>
      <c r="E21" s="168">
        <f>IF(ISNUMBER(VALUE(SUBSTITUTE(実質収支比率等に係る経年分析!I$49,"▲","-"))),ROUND(VALUE(SUBSTITUTE(実質収支比率等に係る経年分析!I$49,"▲","-")),2),NA())</f>
        <v>-7.53</v>
      </c>
      <c r="F21" s="168">
        <f>IF(ISNUMBER(VALUE(SUBSTITUTE(実質収支比率等に係る経年分析!J$49,"▲","-"))),ROUND(VALUE(SUBSTITUTE(実質収支比率等に係る経年分析!J$49,"▲","-")),2),NA())</f>
        <v>-7.67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0.01</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介護保険特別会計（介護サービス事業勘定）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2.0499999999999998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1.1299999999999999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0.56000000000000005</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1.1499999999999999</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7.66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12.64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10.34</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15.21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15.93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15.64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16.989999999999998</v>
      </c>
    </row>
    <row r="36" spans="1:16" x14ac:dyDescent="0.2">
      <c r="A36" s="169" t="str">
        <f>IF(連結実質赤字比率に係る赤字・黒字の構成分析!C$34="",NA(),連結実質赤字比率に係る赤字・黒字の構成分析!C$34)</f>
        <v>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9.42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11.47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11.69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24.06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25.22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412</v>
      </c>
      <c r="E42" s="170"/>
      <c r="F42" s="170"/>
      <c r="G42" s="170">
        <f>'実質公債費比率（分子）の構造'!L$52</f>
        <v>418</v>
      </c>
      <c r="H42" s="170"/>
      <c r="I42" s="170"/>
      <c r="J42" s="170">
        <f>'実質公債費比率（分子）の構造'!M$52</f>
        <v>427</v>
      </c>
      <c r="K42" s="170"/>
      <c r="L42" s="170"/>
      <c r="M42" s="170">
        <f>'実質公債費比率（分子）の構造'!N$52</f>
        <v>432</v>
      </c>
      <c r="N42" s="170"/>
      <c r="O42" s="170"/>
      <c r="P42" s="170">
        <f>'実質公債費比率（分子）の構造'!O$52</f>
        <v>459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4</v>
      </c>
      <c r="C44" s="170"/>
      <c r="D44" s="170"/>
      <c r="E44" s="170">
        <f>'実質公債費比率（分子）の構造'!L$50</f>
        <v>2</v>
      </c>
      <c r="F44" s="170"/>
      <c r="G44" s="170"/>
      <c r="H44" s="170">
        <f>'実質公債費比率（分子）の構造'!M$50</f>
        <v>2</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64</v>
      </c>
      <c r="C45" s="170"/>
      <c r="D45" s="170"/>
      <c r="E45" s="170">
        <f>'実質公債費比率（分子）の構造'!L$49</f>
        <v>34</v>
      </c>
      <c r="F45" s="170"/>
      <c r="G45" s="170"/>
      <c r="H45" s="170">
        <f>'実質公債費比率（分子）の構造'!M$49</f>
        <v>35</v>
      </c>
      <c r="I45" s="170"/>
      <c r="J45" s="170"/>
      <c r="K45" s="170">
        <f>'実質公債費比率（分子）の構造'!N$49</f>
        <v>36</v>
      </c>
      <c r="L45" s="170"/>
      <c r="M45" s="170"/>
      <c r="N45" s="170">
        <f>'実質公債費比率（分子）の構造'!O$49</f>
        <v>35</v>
      </c>
      <c r="O45" s="170"/>
      <c r="P45" s="170"/>
    </row>
    <row r="46" spans="1:16" x14ac:dyDescent="0.2">
      <c r="A46" s="170" t="s">
        <v>64</v>
      </c>
      <c r="B46" s="170">
        <f>'実質公債費比率（分子）の構造'!K$48</f>
        <v>80</v>
      </c>
      <c r="C46" s="170"/>
      <c r="D46" s="170"/>
      <c r="E46" s="170">
        <f>'実質公債費比率（分子）の構造'!L$48</f>
        <v>75</v>
      </c>
      <c r="F46" s="170"/>
      <c r="G46" s="170"/>
      <c r="H46" s="170">
        <f>'実質公債費比率（分子）の構造'!M$48</f>
        <v>74</v>
      </c>
      <c r="I46" s="170"/>
      <c r="J46" s="170"/>
      <c r="K46" s="170">
        <f>'実質公債費比率（分子）の構造'!N$48</f>
        <v>78</v>
      </c>
      <c r="L46" s="170"/>
      <c r="M46" s="170"/>
      <c r="N46" s="170">
        <f>'実質公債費比率（分子）の構造'!O$48</f>
        <v>74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561</v>
      </c>
      <c r="C49" s="170"/>
      <c r="D49" s="170"/>
      <c r="E49" s="170">
        <f>'実質公債費比率（分子）の構造'!L$45</f>
        <v>573</v>
      </c>
      <c r="F49" s="170"/>
      <c r="G49" s="170"/>
      <c r="H49" s="170">
        <f>'実質公債費比率（分子）の構造'!M$45</f>
        <v>572</v>
      </c>
      <c r="I49" s="170"/>
      <c r="J49" s="170"/>
      <c r="K49" s="170">
        <f>'実質公債費比率（分子）の構造'!N$45</f>
        <v>591</v>
      </c>
      <c r="L49" s="170"/>
      <c r="M49" s="170"/>
      <c r="N49" s="170">
        <f>'実質公債費比率（分子）の構造'!O$45</f>
        <v>605</v>
      </c>
      <c r="O49" s="170"/>
      <c r="P49" s="170"/>
    </row>
    <row r="50" spans="1:16" x14ac:dyDescent="0.2">
      <c r="A50" s="170" t="s">
        <v>67</v>
      </c>
      <c r="B50" s="170" t="e">
        <f>NA()</f>
        <v>#N/A</v>
      </c>
      <c r="C50" s="170">
        <f>IF(ISNUMBER('実質公債費比率（分子）の構造'!K$53),'実質公債費比率（分子）の構造'!K$53,NA())</f>
        <v>297</v>
      </c>
      <c r="D50" s="170" t="e">
        <f>NA()</f>
        <v>#N/A</v>
      </c>
      <c r="E50" s="170" t="e">
        <f>NA()</f>
        <v>#N/A</v>
      </c>
      <c r="F50" s="170">
        <f>IF(ISNUMBER('実質公債費比率（分子）の構造'!L$53),'実質公債費比率（分子）の構造'!L$53,NA())</f>
        <v>266</v>
      </c>
      <c r="G50" s="170" t="e">
        <f>NA()</f>
        <v>#N/A</v>
      </c>
      <c r="H50" s="170" t="e">
        <f>NA()</f>
        <v>#N/A</v>
      </c>
      <c r="I50" s="170">
        <f>IF(ISNUMBER('実質公債費比率（分子）の構造'!M$53),'実質公債費比率（分子）の構造'!M$53,NA())</f>
        <v>256</v>
      </c>
      <c r="J50" s="170" t="e">
        <f>NA()</f>
        <v>#N/A</v>
      </c>
      <c r="K50" s="170" t="e">
        <f>NA()</f>
        <v>#N/A</v>
      </c>
      <c r="L50" s="170">
        <f>IF(ISNUMBER('実質公債費比率（分子）の構造'!N$53),'実質公債費比率（分子）の構造'!N$53,NA())</f>
        <v>273</v>
      </c>
      <c r="M50" s="170" t="e">
        <f>NA()</f>
        <v>#N/A</v>
      </c>
      <c r="N50" s="170" t="e">
        <f>NA()</f>
        <v>#N/A</v>
      </c>
      <c r="O50" s="170">
        <f>IF(ISNUMBER('実質公債費比率（分子）の構造'!O$53),'実質公債費比率（分子）の構造'!O$53,NA())</f>
        <v>255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5192</v>
      </c>
      <c r="E56" s="169"/>
      <c r="F56" s="169"/>
      <c r="G56" s="169">
        <f>'将来負担比率（分子）の構造'!J$52</f>
        <v>4891</v>
      </c>
      <c r="H56" s="169"/>
      <c r="I56" s="169"/>
      <c r="J56" s="169">
        <f>'将来負担比率（分子）の構造'!K$52</f>
        <v>5233</v>
      </c>
      <c r="K56" s="169"/>
      <c r="L56" s="169"/>
      <c r="M56" s="169">
        <f>'将来負担比率（分子）の構造'!L$52</f>
        <v>4965</v>
      </c>
      <c r="N56" s="169"/>
      <c r="O56" s="169"/>
      <c r="P56" s="169">
        <f>'将来負担比率（分子）の構造'!M$52</f>
        <v>5733</v>
      </c>
    </row>
    <row r="57" spans="1:16" x14ac:dyDescent="0.2">
      <c r="A57" s="169" t="s">
        <v>42</v>
      </c>
      <c r="B57" s="169"/>
      <c r="C57" s="169"/>
      <c r="D57" s="169">
        <f>'将来負担比率（分子）の構造'!I$51</f>
        <v>57</v>
      </c>
      <c r="E57" s="169"/>
      <c r="F57" s="169"/>
      <c r="G57" s="169">
        <f>'将来負担比率（分子）の構造'!J$51</f>
        <v>43</v>
      </c>
      <c r="H57" s="169"/>
      <c r="I57" s="169"/>
      <c r="J57" s="169">
        <f>'将来負担比率（分子）の構造'!K$51</f>
        <v>28</v>
      </c>
      <c r="K57" s="169"/>
      <c r="L57" s="169"/>
      <c r="M57" s="169">
        <f>'将来負担比率（分子）の構造'!L$51</f>
        <v>18</v>
      </c>
      <c r="N57" s="169"/>
      <c r="O57" s="169"/>
      <c r="P57" s="169">
        <f>'将来負担比率（分子）の構造'!M$51</f>
        <v>10</v>
      </c>
    </row>
    <row r="58" spans="1:16" x14ac:dyDescent="0.2">
      <c r="A58" s="169" t="s">
        <v>41</v>
      </c>
      <c r="B58" s="169"/>
      <c r="C58" s="169"/>
      <c r="D58" s="169">
        <f>'将来負担比率（分子）の構造'!I$50</f>
        <v>6722</v>
      </c>
      <c r="E58" s="169"/>
      <c r="F58" s="169"/>
      <c r="G58" s="169">
        <f>'将来負担比率（分子）の構造'!J$50</f>
        <v>8921</v>
      </c>
      <c r="H58" s="169"/>
      <c r="I58" s="169"/>
      <c r="J58" s="169">
        <f>'将来負担比率（分子）の構造'!K$50</f>
        <v>11726</v>
      </c>
      <c r="K58" s="169"/>
      <c r="L58" s="169"/>
      <c r="M58" s="169">
        <f>'将来負担比率（分子）の構造'!L$50</f>
        <v>9596</v>
      </c>
      <c r="N58" s="169"/>
      <c r="O58" s="169"/>
      <c r="P58" s="169">
        <f>'将来負担比率（分子）の構造'!M$50</f>
        <v>8141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9</v>
      </c>
      <c r="C61" s="169"/>
      <c r="D61" s="169"/>
      <c r="E61" s="169">
        <f>'将来負担比率（分子）の構造'!J$46</f>
        <v>5</v>
      </c>
      <c r="F61" s="169"/>
      <c r="G61" s="169"/>
      <c r="H61" s="169">
        <f>'将来負担比率（分子）の構造'!K$46</f>
        <v>3</v>
      </c>
      <c r="I61" s="169"/>
      <c r="J61" s="169"/>
      <c r="K61" s="169">
        <f>'将来負担比率（分子）の構造'!L$46</f>
        <v>2</v>
      </c>
      <c r="L61" s="169"/>
      <c r="M61" s="169"/>
      <c r="N61" s="169">
        <f>'将来負担比率（分子）の構造'!M$46</f>
        <v>1</v>
      </c>
      <c r="O61" s="169"/>
      <c r="P61" s="169"/>
    </row>
    <row r="62" spans="1:16" x14ac:dyDescent="0.2">
      <c r="A62" s="169" t="s">
        <v>35</v>
      </c>
      <c r="B62" s="169">
        <f>'将来負担比率（分子）の構造'!I$45</f>
        <v>1092</v>
      </c>
      <c r="C62" s="169"/>
      <c r="D62" s="169"/>
      <c r="E62" s="169">
        <f>'将来負担比率（分子）の構造'!J$45</f>
        <v>1080</v>
      </c>
      <c r="F62" s="169"/>
      <c r="G62" s="169"/>
      <c r="H62" s="169">
        <f>'将来負担比率（分子）の構造'!K$45</f>
        <v>1051</v>
      </c>
      <c r="I62" s="169"/>
      <c r="J62" s="169"/>
      <c r="K62" s="169">
        <f>'将来負担比率（分子）の構造'!L$45</f>
        <v>1050</v>
      </c>
      <c r="L62" s="169"/>
      <c r="M62" s="169"/>
      <c r="N62" s="169">
        <f>'将来負担比率（分子）の構造'!M$45</f>
        <v>1018</v>
      </c>
      <c r="O62" s="169"/>
      <c r="P62" s="169"/>
    </row>
    <row r="63" spans="1:16" x14ac:dyDescent="0.2">
      <c r="A63" s="169" t="s">
        <v>34</v>
      </c>
      <c r="B63" s="169">
        <f>'将来負担比率（分子）の構造'!I$44</f>
        <v>220</v>
      </c>
      <c r="C63" s="169"/>
      <c r="D63" s="169"/>
      <c r="E63" s="169">
        <f>'将来負担比率（分子）の構造'!J$44</f>
        <v>195</v>
      </c>
      <c r="F63" s="169"/>
      <c r="G63" s="169"/>
      <c r="H63" s="169">
        <f>'将来負担比率（分子）の構造'!K$44</f>
        <v>166</v>
      </c>
      <c r="I63" s="169"/>
      <c r="J63" s="169"/>
      <c r="K63" s="169">
        <f>'将来負担比率（分子）の構造'!L$44</f>
        <v>140</v>
      </c>
      <c r="L63" s="169"/>
      <c r="M63" s="169"/>
      <c r="N63" s="169">
        <f>'将来負担比率（分子）の構造'!M$44</f>
        <v>113</v>
      </c>
      <c r="O63" s="169"/>
      <c r="P63" s="169"/>
    </row>
    <row r="64" spans="1:16" x14ac:dyDescent="0.2">
      <c r="A64" s="169" t="s">
        <v>33</v>
      </c>
      <c r="B64" s="169">
        <f>'将来負担比率（分子）の構造'!I$43</f>
        <v>1342</v>
      </c>
      <c r="C64" s="169"/>
      <c r="D64" s="169"/>
      <c r="E64" s="169">
        <f>'将来負担比率（分子）の構造'!J$43</f>
        <v>1209</v>
      </c>
      <c r="F64" s="169"/>
      <c r="G64" s="169"/>
      <c r="H64" s="169">
        <f>'将来負担比率（分子）の構造'!K$43</f>
        <v>1196</v>
      </c>
      <c r="I64" s="169"/>
      <c r="J64" s="169"/>
      <c r="K64" s="169">
        <f>'将来負担比率（分子）の構造'!L$43</f>
        <v>1067</v>
      </c>
      <c r="L64" s="169"/>
      <c r="M64" s="169"/>
      <c r="N64" s="169">
        <f>'将来負担比率（分子）の構造'!M$43</f>
        <v>1039</v>
      </c>
      <c r="O64" s="169"/>
      <c r="P64" s="169"/>
    </row>
    <row r="65" spans="1:16" x14ac:dyDescent="0.2">
      <c r="A65" s="169" t="s">
        <v>32</v>
      </c>
      <c r="B65" s="169">
        <f>'将来負担比率（分子）の構造'!I$42</f>
        <v>4</v>
      </c>
      <c r="C65" s="169"/>
      <c r="D65" s="169"/>
      <c r="E65" s="169">
        <f>'将来負担比率（分子）の構造'!J$42</f>
        <v>2</v>
      </c>
      <c r="F65" s="169"/>
      <c r="G65" s="169"/>
      <c r="H65" s="169">
        <f>'将来負担比率（分子）の構造'!K$42</f>
        <v>0</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5969</v>
      </c>
      <c r="C66" s="169"/>
      <c r="D66" s="169"/>
      <c r="E66" s="169">
        <f>'将来負担比率（分子）の構造'!J$41</f>
        <v>5987</v>
      </c>
      <c r="F66" s="169"/>
      <c r="G66" s="169"/>
      <c r="H66" s="169">
        <f>'将来負担比率（分子）の構造'!K$41</f>
        <v>6021</v>
      </c>
      <c r="I66" s="169"/>
      <c r="J66" s="169"/>
      <c r="K66" s="169">
        <f>'将来負担比率（分子）の構造'!L$41</f>
        <v>5716</v>
      </c>
      <c r="L66" s="169"/>
      <c r="M66" s="169"/>
      <c r="N66" s="169">
        <f>'将来負担比率（分子）の構造'!M$41</f>
        <v>6007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849</v>
      </c>
      <c r="C72" s="173">
        <f>基金残高に係る経年分析!G55</f>
        <v>834</v>
      </c>
      <c r="D72" s="173">
        <f>基金残高に係る経年分析!H55</f>
        <v>818</v>
      </c>
    </row>
    <row r="73" spans="1:16" x14ac:dyDescent="0.2">
      <c r="A73" s="172" t="s">
        <v>74</v>
      </c>
      <c r="B73" s="173">
        <f>基金残高に係る経年分析!F56</f>
        <v>614</v>
      </c>
      <c r="C73" s="173">
        <f>基金残高に係る経年分析!G56</f>
        <v>554</v>
      </c>
      <c r="D73" s="173">
        <f>基金残高に係る経年分析!H56</f>
        <v>354</v>
      </c>
    </row>
    <row r="74" spans="1:16" x14ac:dyDescent="0.2">
      <c r="A74" s="172" t="s">
        <v>75</v>
      </c>
      <c r="B74" s="173">
        <f>基金残高に係る経年分析!F57</f>
        <v>9736</v>
      </c>
      <c r="C74" s="173">
        <f>基金残高に係る経年分析!G57</f>
        <v>7665</v>
      </c>
      <c r="D74" s="173">
        <f>基金残高に係る経年分析!H57</f>
        <v>6559</v>
      </c>
    </row>
  </sheetData>
  <sheetProtection algorithmName="SHA-512" hashValue="+Mhx6ZLLUcp9cAuyjMTvR+EDqRT4kaHNlUPrNpwwYyGX+YcyLG0faODwBIN6WKOidLF0KyjnH4oum7huT3nTQw==" saltValue="dAQth0CMnnvH+gOyxX4R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2025-03-06T00:20:23Z</cp:lastPrinted>
  <dcterms:created xsi:type="dcterms:W3CDTF">2025-02-19T05:30:16Z</dcterms:created>
  <dcterms:modified xsi:type="dcterms:W3CDTF">2025-03-17T02:46:09Z</dcterms:modified>
  <cp:category/>
</cp:coreProperties>
</file>