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x64121\Desktop\"/>
    </mc:Choice>
  </mc:AlternateContent>
  <xr:revisionPtr revIDLastSave="0" documentId="13_ncr:1_{68570753-9696-48CF-AD02-AADEE156736B}" xr6:coauthVersionLast="47" xr6:coauthVersionMax="47" xr10:uidLastSave="{00000000-0000-0000-0000-000000000000}"/>
  <bookViews>
    <workbookView xWindow="-108" yWindow="-108" windowWidth="23256" windowHeight="12576" xr2:uid="{00000000-000D-0000-FFFF-FFFF00000000}"/>
  </bookViews>
  <sheets>
    <sheet name="前後同じ" sheetId="1" r:id="rId1"/>
    <sheet name="前後超過・後ろが長い時" sheetId="3" r:id="rId2"/>
    <sheet name="前後超過・前が長い時" sheetId="4" r:id="rId3"/>
    <sheet name="後ろのみ超過" sheetId="5" r:id="rId4"/>
  </sheets>
  <definedNames>
    <definedName name="_xlnm.Print_Area" localSheetId="3">後ろのみ超過!$A$1:$BG$81</definedName>
    <definedName name="_xlnm.Print_Area" localSheetId="1">前後超過・後ろが長い時!$A$1:$BF$81</definedName>
    <definedName name="_xlnm.Print_Area" localSheetId="2">前後超過・前が長い時!$A$1:$BF$81</definedName>
    <definedName name="_xlnm.Print_Area" localSheetId="0">前後同じ!$A$1:$BF$81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7" i="4" l="1"/>
  <c r="AV67" i="3"/>
  <c r="AV67" i="1"/>
  <c r="AZ49" i="4" l="1"/>
  <c r="AZ49" i="5"/>
  <c r="BD52" i="5" l="1"/>
  <c r="BE52" i="5" s="1"/>
  <c r="U39" i="5" s="1"/>
  <c r="M35" i="5"/>
  <c r="BA36" i="5"/>
  <c r="M39" i="5"/>
  <c r="AC68" i="5"/>
  <c r="AZ24" i="5" l="1"/>
  <c r="AY65" i="5" l="1"/>
  <c r="AY74" i="5"/>
  <c r="AW74" i="4"/>
  <c r="AV74" i="4" s="1"/>
  <c r="AC68" i="4"/>
  <c r="AV57" i="4"/>
  <c r="BD52" i="4"/>
  <c r="AW52" i="4"/>
  <c r="BD48" i="4"/>
  <c r="M35" i="4"/>
  <c r="AZ49" i="3" l="1"/>
  <c r="M35" i="3" s="1"/>
  <c r="AW74" i="3"/>
  <c r="AV74" i="3" s="1"/>
  <c r="AC68" i="3" l="1"/>
  <c r="AV57" i="3"/>
  <c r="BD52" i="3" l="1"/>
  <c r="BE52" i="3" s="1"/>
  <c r="AW52" i="3"/>
  <c r="AV57" i="1"/>
  <c r="U39" i="3" l="1"/>
  <c r="AV48" i="3"/>
  <c r="AV52" i="3" s="1"/>
  <c r="M39" i="3" s="1"/>
  <c r="AZ49" i="1"/>
  <c r="M35" i="1" l="1"/>
  <c r="AW52" i="1"/>
  <c r="BD52" i="1"/>
  <c r="BE52" i="1" l="1"/>
  <c r="BD48" i="1" s="1"/>
  <c r="AV52" i="1"/>
  <c r="AV48" i="1" s="1"/>
  <c r="U39" i="1" l="1"/>
  <c r="M39" i="1"/>
  <c r="AC68" i="1"/>
  <c r="AV52" i="4"/>
  <c r="M39" i="4" s="1"/>
  <c r="BE52" i="4"/>
  <c r="U3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0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000-000002000000}">
      <text>
        <r>
          <rPr>
            <b/>
            <sz val="14"/>
            <color indexed="81"/>
            <rFont val="MS P ゴシック"/>
            <family val="3"/>
            <charset val="128"/>
          </rPr>
          <t>前後とも同じ長さ超過するもの</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普通貨物・軽貨物・
準中型貨物
特定中型貨物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1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100-000002000000}">
      <text>
        <r>
          <rPr>
            <b/>
            <sz val="14"/>
            <color indexed="81"/>
            <rFont val="MS P ゴシック"/>
            <family val="3"/>
            <charset val="128"/>
          </rPr>
          <t>前後とも超過し、後ろの方が長い時</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普通貨物・軽貨物・
準中型貨物
特定中型貨物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2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200-000002000000}">
      <text>
        <r>
          <rPr>
            <b/>
            <sz val="14"/>
            <color indexed="81"/>
            <rFont val="MS P ゴシック"/>
            <family val="3"/>
            <charset val="128"/>
          </rPr>
          <t>前後とも超過し、前の方が長い時</t>
        </r>
      </text>
    </comment>
    <comment ref="AT9" authorId="0" shapeId="0" xr:uid="{00000000-0006-0000-0200-000003000000}">
      <text>
        <r>
          <rPr>
            <b/>
            <sz val="18"/>
            <color indexed="81"/>
            <rFont val="MS P ゴシック"/>
            <family val="3"/>
            <charset val="128"/>
          </rPr>
          <t>黄色になっているところを全て記入してください</t>
        </r>
      </text>
    </comment>
    <comment ref="AE18" authorId="0" shapeId="0" xr:uid="{00000000-0006-0000-02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200-000005000000}">
      <text>
        <r>
          <rPr>
            <sz val="10"/>
            <color indexed="81"/>
            <rFont val="MS UI Gothic"/>
            <family val="3"/>
            <charset val="128"/>
          </rPr>
          <t>大型貨物・大型特殊・
普通貨物・軽貨物・
準中型貨物　　　　　
特定中型貨物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3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300-000002000000}">
      <text>
        <r>
          <rPr>
            <b/>
            <sz val="14"/>
            <color indexed="81"/>
            <rFont val="MS P ゴシック"/>
            <family val="3"/>
            <charset val="128"/>
          </rPr>
          <t>後ろのみ超過するもの</t>
        </r>
      </text>
    </comment>
    <comment ref="AT9" authorId="0" shapeId="0" xr:uid="{00000000-0006-0000-0300-000003000000}">
      <text>
        <r>
          <rPr>
            <b/>
            <sz val="18"/>
            <color indexed="81"/>
            <rFont val="MS P ゴシック"/>
            <family val="3"/>
            <charset val="128"/>
          </rPr>
          <t>黄色になっているところを全て記入してください</t>
        </r>
      </text>
    </comment>
    <comment ref="AE18" authorId="0" shapeId="0" xr:uid="{00000000-0006-0000-03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300-000005000000}">
      <text>
        <r>
          <rPr>
            <sz val="10"/>
            <color indexed="81"/>
            <rFont val="MS UI Gothic"/>
            <family val="3"/>
            <charset val="128"/>
          </rPr>
          <t>大型貨物・大型特殊・
普通貨物・軽貨物・
準中型貨物　　　　　　　
特定中型貨物　　　　　　等</t>
        </r>
      </text>
    </comment>
    <comment ref="BB30" authorId="0" shapeId="0" xr:uid="{00000000-0006-0000-0300-000006000000}">
      <text>
        <r>
          <rPr>
            <sz val="16"/>
            <color indexed="81"/>
            <rFont val="AR P丸ゴシック体E"/>
            <family val="3"/>
            <charset val="128"/>
          </rPr>
          <t>ここが赤くなったときは、車体の長さと積載物の長さ、はみ出し長の関係がおかしい時です。
積載物の長さや、はみ出し長を再度確認して入力し直してください。</t>
        </r>
      </text>
    </comment>
  </commentList>
</comments>
</file>

<file path=xl/sharedStrings.xml><?xml version="1.0" encoding="utf-8"?>
<sst xmlns="http://schemas.openxmlformats.org/spreadsheetml/2006/main" count="363" uniqueCount="76">
  <si>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</si>
  <si>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</si>
  <si>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</si>
  <si>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</si>
  <si>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</si>
  <si>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</si>
  <si>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</si>
  <si>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</si>
  <si>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</si>
  <si>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</si>
  <si>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</si>
  <si>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</si>
  <si>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</si>
  <si>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</si>
  <si>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大型Ｉ種</t>
    <rPh sb="0" eb="2">
      <t>オオガタ</t>
    </rPh>
    <rPh sb="3" eb="4">
      <t>シュ</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</si>
  <si>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</si>
  <si>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</si>
  <si>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宮崎３００も９９９９</t>
    <rPh sb="0" eb="2">
      <t>ミヤザキ</t>
    </rPh>
    <phoneticPr fontId="1"/>
  </si>
  <si>
    <t>大型貨物</t>
    <rPh sb="0" eb="2">
      <t>オオガタ</t>
    </rPh>
    <rPh sb="2" eb="4">
      <t>カモツ</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</si>
  <si>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</si>
  <si>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</si>
  <si>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</si>
  <si>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</si>
  <si>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</si>
  <si>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</si>
  <si>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</si>
  <si>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</si>
  <si>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</si>
  <si>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</si>
  <si>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</si>
  <si>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</si>
  <si>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</si>
  <si>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</si>
  <si>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</si>
  <si>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</si>
  <si>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</si>
  <si>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</si>
  <si>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</si>
  <si>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</si>
  <si>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</si>
  <si>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</si>
  <si>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</si>
  <si>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</si>
  <si>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</si>
  <si>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</si>
  <si>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</si>
  <si>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</si>
  <si>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</si>
  <si>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</si>
  <si>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</si>
  <si>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</si>
  <si>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</si>
  <si>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</si>
  <si>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</si>
  <si>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</si>
  <si>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</si>
  <si>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積載物の長さ</t>
    <rPh sb="0" eb="3">
      <t>セキサイブツ</t>
    </rPh>
    <rPh sb="4" eb="5">
      <t>ナガ</t>
    </rPh>
    <phoneticPr fontId="1"/>
  </si>
  <si>
    <t>はみ出し</t>
    <rPh sb="2" eb="3">
      <t>ダ</t>
    </rPh>
    <phoneticPr fontId="1"/>
  </si>
  <si>
    <t>超過</t>
    <rPh sb="0" eb="2">
      <t>チョウカ</t>
    </rPh>
    <phoneticPr fontId="1"/>
  </si>
  <si>
    <t>10%</t>
    <phoneticPr fontId="1"/>
  </si>
  <si>
    <t>車体の長さ</t>
    <rPh sb="0" eb="2">
      <t>シャタイ</t>
    </rPh>
    <rPh sb="3" eb="4">
      <t>ナガ</t>
    </rPh>
    <phoneticPr fontId="1"/>
  </si>
  <si>
    <t>単位　ｍ</t>
    <rPh sb="0" eb="2">
      <t>タンイ</t>
    </rPh>
    <phoneticPr fontId="1"/>
  </si>
  <si>
    <t>積載物の長さが車体の長さの１．５倍を超えています
この申請は受理できません</t>
    <rPh sb="0" eb="3">
      <t>セキサイブツ</t>
    </rPh>
    <rPh sb="4" eb="5">
      <t>ナガ</t>
    </rPh>
    <rPh sb="7" eb="9">
      <t>シャタイ</t>
    </rPh>
    <rPh sb="10" eb="11">
      <t>ナガ</t>
    </rPh>
    <rPh sb="16" eb="17">
      <t>バイ</t>
    </rPh>
    <rPh sb="18" eb="19">
      <t>コ</t>
    </rPh>
    <rPh sb="27" eb="29">
      <t>シンセイ</t>
    </rPh>
    <rPh sb="30" eb="32">
      <t>ジュリ</t>
    </rPh>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</si>
  <si>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</si>
  <si>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</si>
  <si>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</si>
  <si>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積載物の長さが車体の長さの１．５倍を
超えています
この申請は受理できません</t>
    <rPh sb="0" eb="3">
      <t>セキサイブツ</t>
    </rPh>
    <rPh sb="4" eb="5">
      <t>ナガ</t>
    </rPh>
    <rPh sb="7" eb="9">
      <t>シャタイ</t>
    </rPh>
    <rPh sb="10" eb="11">
      <t>ナガ</t>
    </rPh>
    <rPh sb="16" eb="17">
      <t>バイ</t>
    </rPh>
    <rPh sb="19" eb="20">
      <t>コ</t>
    </rPh>
    <rPh sb="28" eb="30">
      <t>シンセイ</t>
    </rPh>
    <rPh sb="31" eb="33">
      <t>ジュリ</t>
    </rPh>
    <phoneticPr fontId="1"/>
  </si>
  <si>
    <t>片側の超過が車体の長さの１．３倍を
超えています
申請を受理できません</t>
    <rPh sb="0" eb="2">
      <t>カタガワ</t>
    </rPh>
    <rPh sb="3" eb="5">
      <t>チョウカ</t>
    </rPh>
    <rPh sb="6" eb="8">
      <t>シャタイ</t>
    </rPh>
    <rPh sb="9" eb="10">
      <t>ナガ</t>
    </rPh>
    <rPh sb="15" eb="16">
      <t>バイ</t>
    </rPh>
    <rPh sb="18" eb="19">
      <t>コ</t>
    </rPh>
    <rPh sb="25" eb="27">
      <t>シンセイ</t>
    </rPh>
    <rPh sb="28" eb="30">
      <t>ジュリ</t>
    </rPh>
    <phoneticPr fontId="1"/>
  </si>
  <si>
    <t>全体の長さ</t>
    <rPh sb="0" eb="2">
      <t>ゼンタイ</t>
    </rPh>
    <rPh sb="3" eb="4">
      <t>ナガ</t>
    </rPh>
    <phoneticPr fontId="1"/>
  </si>
  <si>
    <t>荷台の長さ</t>
    <rPh sb="0" eb="2">
      <t>ニダイ</t>
    </rPh>
    <rPh sb="3" eb="4">
      <t>ナガ</t>
    </rPh>
    <phoneticPr fontId="1"/>
  </si>
  <si>
    <t>ｍ</t>
    <phoneticPr fontId="1"/>
  </si>
  <si>
    <t>積載状態の全長が車体の長さの１．３倍を超えます
申請は受理できません</t>
    <rPh sb="0" eb="2">
      <t>セキサイ</t>
    </rPh>
    <rPh sb="2" eb="4">
      <t>ジョウタイ</t>
    </rPh>
    <rPh sb="5" eb="7">
      <t>ゼンチョウ</t>
    </rPh>
    <rPh sb="8" eb="10">
      <t>シャタイ</t>
    </rPh>
    <rPh sb="11" eb="12">
      <t>ナガ</t>
    </rPh>
    <rPh sb="17" eb="18">
      <t>バイ</t>
    </rPh>
    <rPh sb="19" eb="20">
      <t>コ</t>
    </rPh>
    <rPh sb="24" eb="26">
      <t>シンセイ</t>
    </rPh>
    <rPh sb="27" eb="29">
      <t>ジュリ</t>
    </rPh>
    <phoneticPr fontId="1"/>
  </si>
  <si>
    <t>積載状態の全長が１２ｍを超えるので、特車になります
道路管理者の許可証が必要です</t>
    <rPh sb="0" eb="2">
      <t>セキサイ</t>
    </rPh>
    <rPh sb="2" eb="4">
      <t>ジョウタイ</t>
    </rPh>
    <rPh sb="5" eb="7">
      <t>ゼンチョウ</t>
    </rPh>
    <rPh sb="12" eb="13">
      <t>コ</t>
    </rPh>
    <rPh sb="18" eb="20">
      <t>トクシャ</t>
    </rPh>
    <rPh sb="26" eb="28">
      <t>ドウロ</t>
    </rPh>
    <rPh sb="28" eb="31">
      <t>カンリシャ</t>
    </rPh>
    <rPh sb="32" eb="35">
      <t>キョカショウ</t>
    </rPh>
    <rPh sb="36" eb="38">
      <t>ヒツヨウ</t>
    </rPh>
    <phoneticPr fontId="1"/>
  </si>
  <si>
    <t>宮崎１００も９９９９</t>
    <rPh sb="0" eb="2">
      <t>ミヤザキ</t>
    </rPh>
    <phoneticPr fontId="1"/>
  </si>
  <si>
    <t>積載状態の全長が、車体の長さの１．５倍を超えます
申請は受理できません</t>
    <rPh sb="0" eb="2">
      <t>セキサイ</t>
    </rPh>
    <rPh sb="2" eb="4">
      <t>ジョウタイ</t>
    </rPh>
    <rPh sb="5" eb="7">
      <t>ゼンチョウ</t>
    </rPh>
    <rPh sb="9" eb="11">
      <t>シャタイ</t>
    </rPh>
    <rPh sb="12" eb="13">
      <t>ナガ</t>
    </rPh>
    <rPh sb="18" eb="19">
      <t>バイ</t>
    </rPh>
    <rPh sb="20" eb="21">
      <t>コ</t>
    </rPh>
    <rPh sb="25" eb="27">
      <t>シンセイ</t>
    </rPh>
    <rPh sb="28" eb="30">
      <t>ジュリ</t>
    </rPh>
    <phoneticPr fontId="1"/>
  </si>
  <si>
    <t>上記のとおり許可する。ただし、次の条件に従うこと。</t>
    <rPh sb="0" eb="2">
      <t>ジョウキ</t>
    </rPh>
    <rPh sb="6" eb="8">
      <t>キョカ</t>
    </rPh>
    <rPh sb="15" eb="16">
      <t>ツギ</t>
    </rPh>
    <rPh sb="17" eb="19">
      <t>ジョウケン</t>
    </rPh>
    <rPh sb="20" eb="21">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</si>
</sst>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sz val="10"/>
      <color theme="1"/>
      <name val="游ゴシック"/>
      <family val="2"/>
      <charset val="128"/>
      <scheme val="minor"/>
    </font>
    <font>
      <sz val="12"/>
      <color theme="1"/>
      <name val="游ゴシック"/>
      <family val="2"/>
      <charset val="128"/>
      <scheme val="minor"/>
    </font>
    <font>
      <sz val="11"/>
      <color theme="0"/>
      <name val="ＭＳ 明朝"/>
      <family val="1"/>
      <charset val="128"/>
    </font>
    <font>
      <b/>
      <sz val="14"/>
      <color theme="0"/>
      <name val="MS UI Gothic"/>
      <family val="3"/>
      <charset val="128"/>
    </font>
    <font>
      <b/>
      <sz val="28"/>
      <color theme="0"/>
      <name val="MS UI Gothic"/>
      <family val="3"/>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b/>
      <sz val="14"/>
      <color indexed="81"/>
      <name val="MS P ゴシック"/>
      <family val="3"/>
      <charset val="128"/>
    </font>
    <font>
      <sz val="10"/>
      <color indexed="81"/>
      <name val="MS UI Gothic"/>
      <family val="3"/>
      <charset val="128"/>
    </font>
    <font>
      <b/>
      <sz val="18"/>
      <color theme="0"/>
      <name val="MS UI Gothic"/>
      <family val="3"/>
      <charset val="128"/>
    </font>
    <font>
      <sz val="9"/>
      <color theme="0"/>
      <name val="MS UI Gothic"/>
      <family val="3"/>
      <charset val="128"/>
    </font>
    <font>
      <sz val="16"/>
      <color indexed="81"/>
      <name val="AR P丸ゴシック体E"/>
      <family val="3"/>
      <charset val="128"/>
    </font>
  </fonts>
  <fills count="3">
    <fill>
      <patternFill patternType="none"/>
    </fill>
    <fill>
      <patternFill patternType="gray125"/>
    </fill>
    <fill>
      <patternFill patternType="solid">
        <fgColor rgb="FFFFFFE6"/>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medium">
        <color indexed="64"/>
      </diagonal>
    </border>
    <border>
      <left style="dotted">
        <color indexed="64"/>
      </left>
      <right style="thin">
        <color indexed="64"/>
      </right>
      <top/>
      <bottom/>
      <diagonal/>
    </border>
    <border>
      <left style="thin">
        <color indexed="64"/>
      </left>
      <right style="dotted">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0" fillId="0" borderId="5"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49" fontId="8" fillId="0" borderId="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10"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12"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19" fillId="0" borderId="0" xfId="0" applyFont="1" applyAlignment="1">
      <alignment vertical="center"/>
    </xf>
    <xf numFmtId="0" fontId="9" fillId="0" borderId="0" xfId="0" applyFont="1" applyFill="1" applyBorder="1" applyAlignment="1" applyProtection="1">
      <alignment vertical="center"/>
      <protection locked="0"/>
    </xf>
    <xf numFmtId="0" fontId="0" fillId="0" borderId="0" xfId="0" applyFill="1">
      <alignment vertical="center"/>
    </xf>
    <xf numFmtId="0" fontId="18" fillId="0" borderId="0" xfId="0" applyFont="1" applyAlignment="1">
      <alignment vertical="center" wrapText="1"/>
    </xf>
    <xf numFmtId="0" fontId="0" fillId="0" borderId="6" xfId="0" applyBorder="1">
      <alignment vertical="center"/>
    </xf>
    <xf numFmtId="0" fontId="10" fillId="0" borderId="0"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8" fillId="0" borderId="6" xfId="0" applyNumberFormat="1" applyFont="1" applyBorder="1" applyAlignment="1">
      <alignment horizontal="center" vertical="center"/>
    </xf>
    <xf numFmtId="0" fontId="0" fillId="0" borderId="25" xfId="0" applyBorder="1" applyAlignment="1">
      <alignment horizontal="center" vertical="center"/>
    </xf>
    <xf numFmtId="0" fontId="9"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9" fillId="0" borderId="0" xfId="0" applyFont="1" applyFill="1" applyAlignment="1" applyProtection="1">
      <alignment horizontal="center" vertical="center"/>
    </xf>
    <xf numFmtId="49" fontId="8" fillId="0" borderId="5" xfId="0" applyNumberFormat="1"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top"/>
    </xf>
    <xf numFmtId="0" fontId="3" fillId="0" borderId="2" xfId="0" applyFont="1" applyBorder="1" applyAlignment="1">
      <alignment horizontal="left" vertical="center"/>
    </xf>
    <xf numFmtId="0" fontId="3" fillId="0" borderId="0" xfId="0" applyFont="1" applyAlignment="1">
      <alignment horizontal="left" vertical="top" wrapText="1"/>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12" fillId="0" borderId="0" xfId="0" applyFont="1" applyAlignment="1">
      <alignment horizontal="center" vertical="center" wrapText="1"/>
    </xf>
    <xf numFmtId="0" fontId="12"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2" fillId="0" borderId="0" xfId="0"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4" fillId="0" borderId="0" xfId="0" applyFont="1" applyAlignment="1">
      <alignment horizontal="center" vertical="center"/>
    </xf>
    <xf numFmtId="0" fontId="3" fillId="0" borderId="3"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49" fontId="8"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2" borderId="5"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0" fontId="0" fillId="0" borderId="29" xfId="0" applyBorder="1" applyAlignment="1">
      <alignment horizontal="center" vertical="center"/>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xf>
  </cellXfs>
  <cellStyles count="1">
    <cellStyle name="標準" xfId="0" builtinId="0"/>
  </cellStyles>
  <dxfs count="16">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theme="0"/>
      </font>
      <fill>
        <patternFill>
          <bgColor rgb="FF92D050"/>
        </patternFill>
      </fill>
    </dxf>
    <dxf>
      <font>
        <color theme="0"/>
      </font>
    </dxf>
    <dxf>
      <fill>
        <patternFill>
          <bgColor rgb="FFFF0000"/>
        </patternFill>
      </fill>
    </dxf>
    <dxf>
      <fill>
        <patternFill>
          <bgColor rgb="FFFF0000"/>
        </patternFill>
      </fill>
    </dxf>
    <dxf>
      <font>
        <color theme="0"/>
      </font>
      <fill>
        <patternFill>
          <bgColor rgb="FF92D050"/>
        </patternFill>
      </fill>
    </dxf>
    <dxf>
      <font>
        <color theme="0"/>
      </font>
    </dxf>
    <dxf>
      <font>
        <color theme="0"/>
      </font>
    </dxf>
    <dxf>
      <font>
        <color theme="0"/>
      </font>
      <fill>
        <patternFill>
          <bgColor rgb="FFFF0000"/>
        </patternFill>
      </fill>
    </dxf>
    <dxf>
      <font>
        <color theme="0"/>
      </font>
      <fill>
        <patternFill>
          <bgColor rgb="FF92D05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956258" y="4892843"/>
          <a:ext cx="333375" cy="358942"/>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8743449" y="4912895"/>
          <a:ext cx="340394" cy="328863"/>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725654" y="5323974"/>
          <a:ext cx="774030"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8632658" y="5317959"/>
          <a:ext cx="1022684"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rot="663448">
          <a:off x="5854072" y="3671349"/>
          <a:ext cx="4663951" cy="2379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flipV="1">
          <a:off x="5854867" y="3103647"/>
          <a:ext cx="1925554"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983579" y="3128211"/>
          <a:ext cx="1513974"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488157</xdr:colOff>
      <xdr:row>49</xdr:row>
      <xdr:rowOff>44117</xdr:rowOff>
    </xdr:from>
    <xdr:to>
      <xdr:col>54</xdr:col>
      <xdr:colOff>387267</xdr:colOff>
      <xdr:row>49</xdr:row>
      <xdr:rowOff>50132</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8596313" y="5437648"/>
          <a:ext cx="1018298"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rot="663448">
          <a:off x="5999955" y="3842298"/>
          <a:ext cx="4650917" cy="24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6000750" y="3276100"/>
          <a:ext cx="1918535"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123446" y="3296152"/>
          <a:ext cx="1506956"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8772525" y="5530517"/>
          <a:ext cx="1020679"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rot="663448">
          <a:off x="5999955" y="3842298"/>
          <a:ext cx="4822367" cy="24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6000750" y="3276100"/>
          <a:ext cx="1918535"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9123446" y="3296152"/>
          <a:ext cx="1678406"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8772525" y="5530517"/>
          <a:ext cx="1020679"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20636</xdr:colOff>
      <xdr:row>36</xdr:row>
      <xdr:rowOff>101353</xdr:rowOff>
    </xdr:from>
    <xdr:to>
      <xdr:col>57</xdr:col>
      <xdr:colOff>583406</xdr:colOff>
      <xdr:row>39</xdr:row>
      <xdr:rowOff>59531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569199" y="4042322"/>
          <a:ext cx="3098801" cy="2796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xdr:colOff>
      <xdr:row>30</xdr:row>
      <xdr:rowOff>35719</xdr:rowOff>
    </xdr:from>
    <xdr:to>
      <xdr:col>52</xdr:col>
      <xdr:colOff>631031</xdr:colOff>
      <xdr:row>30</xdr:row>
      <xdr:rowOff>47626</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6977065" y="3333750"/>
          <a:ext cx="1369216" cy="119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631030</xdr:colOff>
      <xdr:row>30</xdr:row>
      <xdr:rowOff>71437</xdr:rowOff>
    </xdr:from>
    <xdr:to>
      <xdr:col>57</xdr:col>
      <xdr:colOff>476250</xdr:colOff>
      <xdr:row>30</xdr:row>
      <xdr:rowOff>71438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9822655" y="3369468"/>
          <a:ext cx="113109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xdr:colOff>
      <xdr:row>22</xdr:row>
      <xdr:rowOff>71437</xdr:rowOff>
    </xdr:from>
    <xdr:to>
      <xdr:col>51</xdr:col>
      <xdr:colOff>23812</xdr:colOff>
      <xdr:row>22</xdr:row>
      <xdr:rowOff>71437</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36470" y="2631281"/>
          <a:ext cx="964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71437</xdr:colOff>
      <xdr:row>22</xdr:row>
      <xdr:rowOff>59531</xdr:rowOff>
    </xdr:from>
    <xdr:to>
      <xdr:col>57</xdr:col>
      <xdr:colOff>498183</xdr:colOff>
      <xdr:row>22</xdr:row>
      <xdr:rowOff>59531</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9906000" y="2619375"/>
          <a:ext cx="106968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547688</xdr:colOff>
      <xdr:row>35</xdr:row>
      <xdr:rowOff>23812</xdr:rowOff>
    </xdr:from>
    <xdr:to>
      <xdr:col>51</xdr:col>
      <xdr:colOff>726281</xdr:colOff>
      <xdr:row>35</xdr:row>
      <xdr:rowOff>35719</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a:off x="6965157" y="3857625"/>
          <a:ext cx="738187" cy="119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726280</xdr:colOff>
      <xdr:row>35</xdr:row>
      <xdr:rowOff>11906</xdr:rowOff>
    </xdr:from>
    <xdr:to>
      <xdr:col>55</xdr:col>
      <xdr:colOff>23812</xdr:colOff>
      <xdr:row>35</xdr:row>
      <xdr:rowOff>11906</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9179718" y="3845719"/>
          <a:ext cx="6786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81"/>
  <sheetViews>
    <sheetView tabSelected="1" view="pageBreakPreview" zoomScale="80" zoomScaleNormal="100" zoomScaleSheetLayoutView="80" workbookViewId="0">
      <selection activeCell="Z1" sqref="Z1:AP3"/>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5.59765625" style="1" customWidth="1"/>
    <col min="50" max="50" width="3.09765625" style="1" customWidth="1"/>
    <col min="51" max="54" width="7.3984375" style="1" customWidth="1"/>
    <col min="55" max="58" width="5.59765625" style="1" customWidth="1"/>
    <col min="59" max="63" width="11.69921875" style="1" customWidth="1"/>
    <col min="64" max="320" width="1.69921875" style="1" customWidth="1"/>
    <col min="321"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7"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7"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7"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7"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row>
    <row r="23" spans="1:57"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row>
    <row r="24" spans="1:57"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row>
    <row r="25" spans="1:57"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73</v>
      </c>
      <c r="AM25" s="119"/>
      <c r="AN25" s="119"/>
      <c r="AO25" s="119"/>
      <c r="AP25" s="119"/>
      <c r="AQ25" s="119"/>
      <c r="AR25" s="119"/>
      <c r="AS25" s="119"/>
      <c r="AT25" s="120"/>
    </row>
    <row r="26" spans="1:57"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c r="AZ26" s="49" t="s">
        <v>56</v>
      </c>
      <c r="BA26" s="49"/>
      <c r="BB26" s="49"/>
    </row>
    <row r="27" spans="1:57"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AZ27" s="49"/>
      <c r="BA27" s="49"/>
      <c r="BB27" s="49"/>
    </row>
    <row r="28" spans="1:57"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19"/>
      <c r="AW28"/>
      <c r="AX28"/>
      <c r="AY28"/>
      <c r="AZ28" s="49"/>
      <c r="BA28" s="49"/>
      <c r="BB28" s="49"/>
      <c r="BC28"/>
      <c r="BD28" s="20"/>
      <c r="BE28" s="9"/>
    </row>
    <row r="29" spans="1:57" ht="6.75" customHeight="1">
      <c r="A29" s="88"/>
      <c r="B29" s="89"/>
      <c r="C29" s="89"/>
      <c r="D29" s="89"/>
      <c r="E29" s="89"/>
      <c r="F29" s="89"/>
      <c r="G29" s="89"/>
      <c r="H29" s="89"/>
      <c r="I29" s="89"/>
      <c r="J29" s="89"/>
      <c r="K29" s="89"/>
      <c r="L29" s="90"/>
      <c r="M29" s="124">
        <v>10</v>
      </c>
      <c r="N29" s="125"/>
      <c r="O29" s="125"/>
      <c r="P29" s="125"/>
      <c r="Q29" s="125"/>
      <c r="R29" s="125"/>
      <c r="S29" s="97" t="s">
        <v>25</v>
      </c>
      <c r="T29" s="98"/>
      <c r="U29" s="124"/>
      <c r="V29" s="125"/>
      <c r="W29" s="125"/>
      <c r="X29" s="125"/>
      <c r="Y29" s="125"/>
      <c r="Z29" s="125"/>
      <c r="AA29" s="125"/>
      <c r="AB29" s="97" t="s">
        <v>26</v>
      </c>
      <c r="AC29" s="98"/>
      <c r="AD29" s="124"/>
      <c r="AE29" s="125"/>
      <c r="AF29" s="125"/>
      <c r="AG29" s="125"/>
      <c r="AH29" s="125"/>
      <c r="AI29" s="125"/>
      <c r="AJ29" s="97" t="s">
        <v>26</v>
      </c>
      <c r="AK29" s="98"/>
      <c r="AL29" s="124"/>
      <c r="AM29" s="125"/>
      <c r="AN29" s="125"/>
      <c r="AO29" s="125"/>
      <c r="AP29" s="125"/>
      <c r="AQ29" s="125"/>
      <c r="AR29" s="125"/>
      <c r="AS29" s="97" t="s">
        <v>27</v>
      </c>
      <c r="AT29" s="98"/>
      <c r="AV29" s="19"/>
      <c r="AW29" s="20"/>
      <c r="AX29" s="20"/>
      <c r="AY29" s="20"/>
      <c r="AZ29" s="48">
        <v>15.1</v>
      </c>
      <c r="BA29" s="48"/>
      <c r="BB29" s="48"/>
      <c r="BC29" s="20"/>
      <c r="BD29" s="20"/>
      <c r="BE29" s="9"/>
    </row>
    <row r="30" spans="1:57"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19"/>
      <c r="AW30"/>
      <c r="AX30"/>
      <c r="AY30"/>
      <c r="AZ30" s="48"/>
      <c r="BA30" s="48"/>
      <c r="BB30" s="48"/>
      <c r="BC30"/>
      <c r="BD30" s="20"/>
      <c r="BE30" s="9"/>
    </row>
    <row r="31" spans="1:57"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19"/>
      <c r="AW31"/>
      <c r="AX31"/>
      <c r="AY31"/>
      <c r="AZ31" s="48"/>
      <c r="BA31" s="48"/>
      <c r="BB31" s="48"/>
      <c r="BC31"/>
      <c r="BD31" s="20"/>
      <c r="BE31" s="9"/>
    </row>
    <row r="32" spans="1:57"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c r="AZ32"/>
      <c r="BA32"/>
      <c r="BB32"/>
      <c r="BC32"/>
      <c r="BD32"/>
    </row>
    <row r="33" spans="1:58"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row>
    <row r="34" spans="1:58"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row>
    <row r="35" spans="1:58" ht="8.25" customHeight="1">
      <c r="A35" s="147"/>
      <c r="B35" s="148"/>
      <c r="C35" s="148"/>
      <c r="D35" s="148"/>
      <c r="E35" s="148"/>
      <c r="F35" s="148"/>
      <c r="G35" s="148"/>
      <c r="H35" s="148"/>
      <c r="I35" s="148"/>
      <c r="J35" s="148"/>
      <c r="K35" s="148"/>
      <c r="L35" s="149"/>
      <c r="M35" s="140">
        <f>AZ29-AZ49*1.2</f>
        <v>3.0999999999999996</v>
      </c>
      <c r="N35" s="141"/>
      <c r="O35" s="141"/>
      <c r="P35" s="141"/>
      <c r="Q35" s="141"/>
      <c r="R35" s="141"/>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row>
    <row r="36" spans="1:58" ht="8.25" customHeight="1" thickBot="1">
      <c r="A36" s="150"/>
      <c r="B36" s="151"/>
      <c r="C36" s="151"/>
      <c r="D36" s="151"/>
      <c r="E36" s="151"/>
      <c r="F36" s="151"/>
      <c r="G36" s="151"/>
      <c r="H36" s="151"/>
      <c r="I36" s="151"/>
      <c r="J36" s="151"/>
      <c r="K36" s="151"/>
      <c r="L36" s="152"/>
      <c r="M36" s="142"/>
      <c r="N36" s="143"/>
      <c r="O36" s="143"/>
      <c r="P36" s="143"/>
      <c r="Q36" s="143"/>
      <c r="R36" s="143"/>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row>
    <row r="37" spans="1:58"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row>
    <row r="38" spans="1:58"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8" ht="8.25" customHeight="1">
      <c r="A39" s="147"/>
      <c r="B39" s="148"/>
      <c r="C39" s="148"/>
      <c r="D39" s="148"/>
      <c r="E39" s="148"/>
      <c r="F39" s="148"/>
      <c r="G39" s="148"/>
      <c r="H39" s="148"/>
      <c r="I39" s="148"/>
      <c r="J39" s="148"/>
      <c r="K39" s="148"/>
      <c r="L39" s="149"/>
      <c r="M39" s="140">
        <f>AV52</f>
        <v>1.5499999999999998</v>
      </c>
      <c r="N39" s="141"/>
      <c r="O39" s="141"/>
      <c r="P39" s="141"/>
      <c r="Q39" s="141"/>
      <c r="R39" s="141"/>
      <c r="S39" s="97" t="s">
        <v>25</v>
      </c>
      <c r="T39" s="98"/>
      <c r="U39" s="140">
        <f>BE52</f>
        <v>1.5499999999999998</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8"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E40"/>
      <c r="BF40"/>
    </row>
    <row r="41" spans="1:58"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E41"/>
      <c r="BF41"/>
    </row>
    <row r="42" spans="1:58"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E42"/>
      <c r="BF42"/>
    </row>
    <row r="43" spans="1:58"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F43"/>
    </row>
    <row r="44" spans="1:58"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8"/>
      <c r="AW44" s="9"/>
      <c r="AY44"/>
      <c r="AZ44"/>
      <c r="BA44"/>
      <c r="BB44"/>
      <c r="BD44" s="8"/>
      <c r="BE44" s="9"/>
      <c r="BF44"/>
    </row>
    <row r="45" spans="1:58"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19"/>
      <c r="AW45" s="9"/>
      <c r="BD45" s="8"/>
      <c r="BE45" s="9"/>
      <c r="BF45"/>
    </row>
    <row r="46" spans="1:58"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41" t="s">
        <v>57</v>
      </c>
      <c r="AW46" s="43"/>
      <c r="BD46" s="41" t="s">
        <v>57</v>
      </c>
      <c r="BE46" s="43"/>
      <c r="BF46"/>
    </row>
    <row r="47" spans="1:58"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41"/>
      <c r="AW47" s="43"/>
      <c r="AZ47" s="49" t="s">
        <v>60</v>
      </c>
      <c r="BA47" s="49"/>
      <c r="BD47" s="41"/>
      <c r="BE47" s="43"/>
      <c r="BF47"/>
    </row>
    <row r="48" spans="1:58"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44">
        <f>AV52+AW52</f>
        <v>2.5499999999999998</v>
      </c>
      <c r="AW48" s="45"/>
      <c r="AZ48" s="49"/>
      <c r="BA48" s="49"/>
      <c r="BD48" s="44">
        <f>BD52+BE52</f>
        <v>2.5499999999999998</v>
      </c>
      <c r="BE48" s="45"/>
      <c r="BF48"/>
    </row>
    <row r="49" spans="1:58"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44"/>
      <c r="AW49" s="45"/>
      <c r="AX49" s="3"/>
      <c r="AZ49" s="65">
        <f>M29</f>
        <v>10</v>
      </c>
      <c r="BA49" s="65"/>
      <c r="BC49" s="3"/>
      <c r="BD49" s="44"/>
      <c r="BE49" s="45"/>
      <c r="BF49"/>
    </row>
    <row r="50" spans="1:58"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66" t="s">
        <v>58</v>
      </c>
      <c r="AW50" s="9"/>
      <c r="AX50" s="3"/>
      <c r="AZ50" s="65"/>
      <c r="BA50" s="65"/>
      <c r="BC50" s="3"/>
      <c r="BD50" s="8"/>
      <c r="BE50" s="46" t="s">
        <v>58</v>
      </c>
      <c r="BF50"/>
    </row>
    <row r="51" spans="1:58"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66"/>
      <c r="AW51" s="24" t="s">
        <v>59</v>
      </c>
      <c r="AX51" s="22"/>
      <c r="AZ51" s="65"/>
      <c r="BA51" s="65"/>
      <c r="BC51" s="20"/>
      <c r="BD51" s="25" t="s">
        <v>59</v>
      </c>
      <c r="BE51" s="46"/>
      <c r="BF51"/>
    </row>
    <row r="52" spans="1:58"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41">
        <f>(AZ29-AZ49-BD52-AW52)/2</f>
        <v>1.5499999999999998</v>
      </c>
      <c r="AW52" s="42">
        <f>1/10*AZ49</f>
        <v>1</v>
      </c>
      <c r="AX52" s="23"/>
      <c r="AY52" s="20"/>
      <c r="AZ52" s="3"/>
      <c r="BA52" s="3"/>
      <c r="BB52" s="20"/>
      <c r="BD52" s="47">
        <f>1/10*AZ49</f>
        <v>1</v>
      </c>
      <c r="BE52" s="42">
        <f>(AZ29-AZ49-AW52-BD52)/2</f>
        <v>1.5499999999999998</v>
      </c>
    </row>
    <row r="53" spans="1:58"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41"/>
      <c r="AW53" s="42"/>
      <c r="AX53" s="22"/>
      <c r="AY53" s="22"/>
      <c r="AZ53" s="3"/>
      <c r="BA53" s="3"/>
      <c r="BB53" s="22"/>
      <c r="BD53" s="47"/>
      <c r="BE53" s="42"/>
    </row>
    <row r="54" spans="1:58"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row>
    <row r="57" spans="1:58"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26">
        <f>12-AZ29</f>
        <v>-3.0999999999999996</v>
      </c>
    </row>
    <row r="58" spans="1:58"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8" t="s">
        <v>72</v>
      </c>
      <c r="AW58" s="39"/>
      <c r="AX58" s="39"/>
      <c r="AY58" s="39"/>
      <c r="AZ58" s="39"/>
      <c r="BA58" s="39"/>
      <c r="BB58" s="39"/>
      <c r="BC58" s="39"/>
      <c r="BD58" s="39"/>
      <c r="BE58" s="39"/>
    </row>
    <row r="59" spans="1:58"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row>
    <row r="60" spans="1:58"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row>
    <row r="62" spans="1:58"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row>
    <row r="63" spans="1:58"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row>
    <row r="64" spans="1:58"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39"/>
      <c r="AW64" s="39"/>
      <c r="AX64" s="39"/>
      <c r="AY64" s="39"/>
      <c r="AZ64" s="39"/>
      <c r="BA64" s="39"/>
      <c r="BB64" s="39"/>
      <c r="BC64" s="39"/>
      <c r="BD64" s="39"/>
      <c r="BE64" s="39"/>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39"/>
      <c r="AW65" s="39"/>
      <c r="AX65" s="39"/>
      <c r="AY65" s="39"/>
      <c r="AZ65" s="39"/>
      <c r="BA65" s="39"/>
      <c r="BB65" s="39"/>
      <c r="BC65" s="39"/>
      <c r="BD65" s="39"/>
      <c r="BE65" s="39"/>
    </row>
    <row r="66" spans="1:58"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26">
        <f>M29*1.5-AZ29</f>
        <v>-9.9999999999999645E-2</v>
      </c>
      <c r="AX67" s="22"/>
      <c r="BF67" s="21"/>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62" t="s">
        <v>62</v>
      </c>
      <c r="AW68" s="163"/>
      <c r="AX68" s="163"/>
      <c r="AY68" s="163"/>
      <c r="AZ68" s="163"/>
      <c r="BA68" s="163"/>
      <c r="BB68" s="163"/>
      <c r="BC68" s="163"/>
      <c r="BD68" s="163"/>
      <c r="BE68" s="163"/>
      <c r="BF68" s="22"/>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63"/>
      <c r="AW69" s="163"/>
      <c r="AX69" s="163"/>
      <c r="AY69" s="163"/>
      <c r="AZ69" s="163"/>
      <c r="BA69" s="163"/>
      <c r="BB69" s="163"/>
      <c r="BC69" s="163"/>
      <c r="BD69" s="163"/>
      <c r="BE69" s="163"/>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63"/>
      <c r="AW70" s="163"/>
      <c r="AX70" s="163"/>
      <c r="AY70" s="163"/>
      <c r="AZ70" s="163"/>
      <c r="BA70" s="163"/>
      <c r="BB70" s="163"/>
      <c r="BC70" s="163"/>
      <c r="BD70" s="163"/>
      <c r="BE70" s="163"/>
      <c r="BF70" s="22"/>
    </row>
    <row r="71" spans="1:58">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63"/>
      <c r="AW71" s="163"/>
      <c r="AX71" s="163"/>
      <c r="AY71" s="163"/>
      <c r="AZ71" s="163"/>
      <c r="BA71" s="163"/>
      <c r="BB71" s="163"/>
      <c r="BC71" s="163"/>
      <c r="BD71" s="163"/>
      <c r="BE71" s="163"/>
    </row>
    <row r="72" spans="1:58">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63"/>
      <c r="AW72" s="163"/>
      <c r="AX72" s="163"/>
      <c r="AY72" s="163"/>
      <c r="AZ72" s="163"/>
      <c r="BA72" s="163"/>
      <c r="BB72" s="163"/>
      <c r="BC72" s="163"/>
      <c r="BD72" s="163"/>
      <c r="BE72" s="163"/>
    </row>
    <row r="73" spans="1:58">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163"/>
      <c r="AW73" s="163"/>
      <c r="AX73" s="163"/>
      <c r="AY73" s="163"/>
      <c r="AZ73" s="163"/>
      <c r="BA73" s="163"/>
      <c r="BB73" s="163"/>
      <c r="BC73" s="163"/>
      <c r="BD73" s="163"/>
      <c r="BE73" s="163"/>
    </row>
    <row r="74" spans="1:58">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163"/>
      <c r="AW74" s="163"/>
      <c r="AX74" s="163"/>
      <c r="AY74" s="163"/>
      <c r="AZ74" s="163"/>
      <c r="BA74" s="163"/>
      <c r="BB74" s="163"/>
      <c r="BC74" s="163"/>
      <c r="BD74" s="163"/>
      <c r="BE74" s="163"/>
    </row>
    <row r="75" spans="1:58">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63"/>
      <c r="AW75" s="163"/>
      <c r="AX75" s="163"/>
      <c r="AY75" s="163"/>
      <c r="AZ75" s="163"/>
      <c r="BA75" s="163"/>
      <c r="BB75" s="163"/>
      <c r="BC75" s="163"/>
      <c r="BD75" s="163"/>
      <c r="BE75" s="163"/>
    </row>
    <row r="76" spans="1:58">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63"/>
      <c r="AW76" s="163"/>
      <c r="AX76" s="163"/>
      <c r="AY76" s="163"/>
      <c r="AZ76" s="163"/>
      <c r="BA76" s="163"/>
      <c r="BB76" s="163"/>
      <c r="BC76" s="163"/>
      <c r="BD76" s="163"/>
      <c r="BE76" s="163"/>
    </row>
    <row r="77" spans="1:58">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63"/>
      <c r="AW77" s="163"/>
      <c r="AX77" s="163"/>
      <c r="AY77" s="163"/>
      <c r="AZ77" s="163"/>
      <c r="BA77" s="163"/>
      <c r="BB77" s="163"/>
      <c r="BC77" s="163"/>
      <c r="BD77" s="163"/>
      <c r="BE77" s="163"/>
    </row>
    <row r="78" spans="1:58">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63"/>
      <c r="AW78" s="163"/>
      <c r="AX78" s="163"/>
      <c r="AY78" s="163"/>
      <c r="AZ78" s="163"/>
      <c r="BA78" s="163"/>
      <c r="BB78" s="163"/>
      <c r="BC78" s="163"/>
      <c r="BD78" s="163"/>
      <c r="BE78" s="163"/>
    </row>
    <row r="79" spans="1:58">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63"/>
      <c r="AW79" s="163"/>
      <c r="AX79" s="163"/>
      <c r="AY79" s="163"/>
      <c r="AZ79" s="163"/>
      <c r="BA79" s="163"/>
      <c r="BB79" s="163"/>
      <c r="BC79" s="163"/>
      <c r="BD79" s="163"/>
      <c r="BE79" s="163"/>
    </row>
    <row r="80" spans="1:58">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163"/>
      <c r="AW80" s="163"/>
      <c r="AX80" s="163"/>
      <c r="AY80" s="163"/>
      <c r="AZ80" s="163"/>
      <c r="BA80" s="163"/>
      <c r="BB80" s="163"/>
      <c r="BC80" s="163"/>
      <c r="BD80" s="163"/>
      <c r="BE80" s="163"/>
    </row>
    <row r="81" spans="2:4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row>
  </sheetData>
  <sheetProtection algorithmName="SHA-512" hashValue="f5UkSpENca8JVKibem0iC9OCkACaupt0FcF0E73NwvQDmrXDcmpDAJC/XBFA2LPVmGmXTHqVkdgwr9omwsMU3w==" saltValue="ySthGrQKmgd7Qm3XaC7cXA==" spinCount="100000" sheet="1" objects="1" formatCells="0" selectLockedCells="1"/>
  <mergeCells count="132">
    <mergeCell ref="AV68:BE80"/>
    <mergeCell ref="Z1:AP3"/>
    <mergeCell ref="AB66:AE67"/>
    <mergeCell ref="AH66:AK67"/>
    <mergeCell ref="AK68:AQ69"/>
    <mergeCell ref="AC68:AJ69"/>
    <mergeCell ref="A54:B55"/>
    <mergeCell ref="G54:H55"/>
    <mergeCell ref="A56:AT57"/>
    <mergeCell ref="C58:AT60"/>
    <mergeCell ref="F62:L64"/>
    <mergeCell ref="Z66:AA67"/>
    <mergeCell ref="AF66:AG67"/>
    <mergeCell ref="AL66:AM67"/>
    <mergeCell ref="T66:V67"/>
    <mergeCell ref="W66:Y67"/>
    <mergeCell ref="M50:W51"/>
    <mergeCell ref="X50:AH51"/>
    <mergeCell ref="AI50:AT51"/>
    <mergeCell ref="A48:L53"/>
    <mergeCell ref="M52:W53"/>
    <mergeCell ref="X52:AT53"/>
    <mergeCell ref="AH46:AI47"/>
    <mergeCell ref="AJ46:AK47"/>
    <mergeCell ref="M48:W49"/>
    <mergeCell ref="X48:AH49"/>
    <mergeCell ref="AI48:AT49"/>
    <mergeCell ref="M46:Q47"/>
    <mergeCell ref="R46:S47"/>
    <mergeCell ref="T46:U47"/>
    <mergeCell ref="V46:W47"/>
    <mergeCell ref="Z46:AC47"/>
    <mergeCell ref="AD46:AG47"/>
    <mergeCell ref="A46:L47"/>
    <mergeCell ref="X46:Y47"/>
    <mergeCell ref="A41:X42"/>
    <mergeCell ref="Y41:AT42"/>
    <mergeCell ref="A43:X45"/>
    <mergeCell ref="Y43:AT45"/>
    <mergeCell ref="U39:AA40"/>
    <mergeCell ref="AB39:AC40"/>
    <mergeCell ref="AD39:AI40"/>
    <mergeCell ref="AJ39:AK40"/>
    <mergeCell ref="AL39:AR40"/>
    <mergeCell ref="AS39:AT40"/>
    <mergeCell ref="A37:L40"/>
    <mergeCell ref="M37:T38"/>
    <mergeCell ref="U37:AC38"/>
    <mergeCell ref="AD37:AK38"/>
    <mergeCell ref="AL37:AT38"/>
    <mergeCell ref="M39:R40"/>
    <mergeCell ref="S39:T40"/>
    <mergeCell ref="AN46:AO47"/>
    <mergeCell ref="AP46:AR47"/>
    <mergeCell ref="AL46:AM47"/>
    <mergeCell ref="A31:L32"/>
    <mergeCell ref="M31:AT32"/>
    <mergeCell ref="AD27:AK28"/>
    <mergeCell ref="U27:AC28"/>
    <mergeCell ref="AB29:AC30"/>
    <mergeCell ref="AJ29:AK30"/>
    <mergeCell ref="AS29:AT30"/>
    <mergeCell ref="AJ35:AK36"/>
    <mergeCell ref="AL35:AR36"/>
    <mergeCell ref="AS35:AT36"/>
    <mergeCell ref="S29:T30"/>
    <mergeCell ref="A33:L36"/>
    <mergeCell ref="M33:T34"/>
    <mergeCell ref="U33:AC34"/>
    <mergeCell ref="AD33:AK34"/>
    <mergeCell ref="AL33:AT34"/>
    <mergeCell ref="M35:R36"/>
    <mergeCell ref="S35:T36"/>
    <mergeCell ref="U35:AA36"/>
    <mergeCell ref="AB35:AC36"/>
    <mergeCell ref="AD35:AI36"/>
    <mergeCell ref="A23:L24"/>
    <mergeCell ref="M23:T24"/>
    <mergeCell ref="U23:AB24"/>
    <mergeCell ref="AC23:AT24"/>
    <mergeCell ref="A25:L26"/>
    <mergeCell ref="M25:T26"/>
    <mergeCell ref="U25:AK26"/>
    <mergeCell ref="AL25:AT26"/>
    <mergeCell ref="M29:R30"/>
    <mergeCell ref="U29:AA30"/>
    <mergeCell ref="AD29:AI30"/>
    <mergeCell ref="AL29:AR30"/>
    <mergeCell ref="Q1:X2"/>
    <mergeCell ref="A2:N4"/>
    <mergeCell ref="K9:R10"/>
    <mergeCell ref="A71:AT71"/>
    <mergeCell ref="B72:AT81"/>
    <mergeCell ref="B13:F15"/>
    <mergeCell ref="G13:P15"/>
    <mergeCell ref="AA15:AC16"/>
    <mergeCell ref="AA19:AC20"/>
    <mergeCell ref="W15:Z20"/>
    <mergeCell ref="AE14:AT17"/>
    <mergeCell ref="K6:R8"/>
    <mergeCell ref="U6:AI9"/>
    <mergeCell ref="AQ11:AR12"/>
    <mergeCell ref="AN11:AP12"/>
    <mergeCell ref="AL11:AM12"/>
    <mergeCell ref="AI11:AK12"/>
    <mergeCell ref="AG11:AH12"/>
    <mergeCell ref="AD11:AF12"/>
    <mergeCell ref="Z11:AC12"/>
    <mergeCell ref="AE18:AT22"/>
    <mergeCell ref="A27:L30"/>
    <mergeCell ref="M27:T28"/>
    <mergeCell ref="AL27:AT28"/>
    <mergeCell ref="AV58:BE65"/>
    <mergeCell ref="BC20:BE21"/>
    <mergeCell ref="AV52:AV53"/>
    <mergeCell ref="AW52:AW53"/>
    <mergeCell ref="BD46:BE47"/>
    <mergeCell ref="BD48:BE49"/>
    <mergeCell ref="BE50:BE51"/>
    <mergeCell ref="BD52:BD53"/>
    <mergeCell ref="BE52:BE53"/>
    <mergeCell ref="AZ29:BB31"/>
    <mergeCell ref="AZ26:BB28"/>
    <mergeCell ref="AY37:AY43"/>
    <mergeCell ref="AX37:AX39"/>
    <mergeCell ref="AX40:AX43"/>
    <mergeCell ref="AZ41:BC43"/>
    <mergeCell ref="AZ47:BA48"/>
    <mergeCell ref="AZ49:BA51"/>
    <mergeCell ref="AV46:AW47"/>
    <mergeCell ref="AV48:AW49"/>
    <mergeCell ref="AV50:AV51"/>
  </mergeCells>
  <phoneticPr fontId="1"/>
  <conditionalFormatting sqref="AV58:BE65">
    <cfRule type="expression" dxfId="15" priority="2">
      <formula>$AV$57&lt;0</formula>
    </cfRule>
  </conditionalFormatting>
  <conditionalFormatting sqref="AV68:BE80">
    <cfRule type="expression" dxfId="14" priority="1">
      <formula>$AV$67&lt;0</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81"/>
  <sheetViews>
    <sheetView view="pageBreakPreview" topLeftCell="A37" zoomScale="80" zoomScaleNormal="100" zoomScaleSheetLayoutView="80" workbookViewId="0">
      <selection activeCell="Z1" sqref="Z1:AP3"/>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5.59765625" style="1" customWidth="1"/>
    <col min="50" max="50" width="3.09765625" style="1" customWidth="1"/>
    <col min="51" max="54" width="7.3984375" style="1" customWidth="1"/>
    <col min="55" max="56" width="5.59765625" style="1" customWidth="1"/>
    <col min="57" max="57" width="7.8984375" style="1" customWidth="1"/>
    <col min="58" max="58" width="5.59765625" style="1" customWidth="1"/>
    <col min="59" max="63" width="11.69921875" style="1" customWidth="1"/>
    <col min="64" max="320" width="1.69921875" style="1" customWidth="1"/>
    <col min="321"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7"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7"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7"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7"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row>
    <row r="23" spans="1:57"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row>
    <row r="24" spans="1:57"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row>
    <row r="25" spans="1:57"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17</v>
      </c>
      <c r="AM25" s="119"/>
      <c r="AN25" s="119"/>
      <c r="AO25" s="119"/>
      <c r="AP25" s="119"/>
      <c r="AQ25" s="119"/>
      <c r="AR25" s="119"/>
      <c r="AS25" s="119"/>
      <c r="AT25" s="120"/>
    </row>
    <row r="26" spans="1:57"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c r="AZ26" s="49" t="s">
        <v>56</v>
      </c>
      <c r="BA26" s="49"/>
      <c r="BB26" s="49"/>
    </row>
    <row r="27" spans="1:57"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AZ27" s="49"/>
      <c r="BA27" s="49"/>
      <c r="BB27" s="49"/>
    </row>
    <row r="28" spans="1:57"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19"/>
      <c r="AW28"/>
      <c r="AX28"/>
      <c r="AY28"/>
      <c r="AZ28" s="49"/>
      <c r="BA28" s="49"/>
      <c r="BB28" s="49"/>
      <c r="BC28"/>
      <c r="BD28" s="20"/>
      <c r="BE28" s="9"/>
    </row>
    <row r="29" spans="1:57" ht="6.75" customHeight="1">
      <c r="A29" s="88"/>
      <c r="B29" s="89"/>
      <c r="C29" s="89"/>
      <c r="D29" s="89"/>
      <c r="E29" s="89"/>
      <c r="F29" s="89"/>
      <c r="G29" s="89"/>
      <c r="H29" s="89"/>
      <c r="I29" s="89"/>
      <c r="J29" s="89"/>
      <c r="K29" s="89"/>
      <c r="L29" s="90"/>
      <c r="M29" s="124">
        <v>10</v>
      </c>
      <c r="N29" s="125"/>
      <c r="O29" s="125"/>
      <c r="P29" s="125"/>
      <c r="Q29" s="125"/>
      <c r="R29" s="125"/>
      <c r="S29" s="97" t="s">
        <v>25</v>
      </c>
      <c r="T29" s="98"/>
      <c r="U29" s="124"/>
      <c r="V29" s="125"/>
      <c r="W29" s="125"/>
      <c r="X29" s="125"/>
      <c r="Y29" s="125"/>
      <c r="Z29" s="125"/>
      <c r="AA29" s="125"/>
      <c r="AB29" s="97" t="s">
        <v>26</v>
      </c>
      <c r="AC29" s="98"/>
      <c r="AD29" s="124"/>
      <c r="AE29" s="125"/>
      <c r="AF29" s="125"/>
      <c r="AG29" s="125"/>
      <c r="AH29" s="125"/>
      <c r="AI29" s="125"/>
      <c r="AJ29" s="97" t="s">
        <v>26</v>
      </c>
      <c r="AK29" s="98"/>
      <c r="AL29" s="124"/>
      <c r="AM29" s="125"/>
      <c r="AN29" s="125"/>
      <c r="AO29" s="125"/>
      <c r="AP29" s="125"/>
      <c r="AQ29" s="125"/>
      <c r="AR29" s="125"/>
      <c r="AS29" s="97" t="s">
        <v>27</v>
      </c>
      <c r="AT29" s="98"/>
      <c r="AV29" s="19"/>
      <c r="AW29" s="20"/>
      <c r="AX29" s="20"/>
      <c r="AY29" s="20"/>
      <c r="AZ29" s="48">
        <v>15.1</v>
      </c>
      <c r="BA29" s="48"/>
      <c r="BB29" s="48"/>
      <c r="BC29" s="20"/>
      <c r="BD29" s="20"/>
      <c r="BE29" s="9"/>
    </row>
    <row r="30" spans="1:57"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19"/>
      <c r="AW30"/>
      <c r="AX30"/>
      <c r="AY30"/>
      <c r="AZ30" s="48"/>
      <c r="BA30" s="48"/>
      <c r="BB30" s="48"/>
      <c r="BC30"/>
      <c r="BD30" s="20"/>
      <c r="BE30" s="9"/>
    </row>
    <row r="31" spans="1:57"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19"/>
      <c r="AW31"/>
      <c r="AX31"/>
      <c r="AY31"/>
      <c r="AZ31" s="48"/>
      <c r="BA31" s="48"/>
      <c r="BB31" s="48"/>
      <c r="BC31"/>
      <c r="BD31" s="20"/>
      <c r="BE31" s="9"/>
    </row>
    <row r="32" spans="1:57"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c r="AZ32"/>
      <c r="BA32"/>
      <c r="BB32"/>
      <c r="BC32"/>
      <c r="BD32"/>
    </row>
    <row r="33" spans="1:58"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row>
    <row r="34" spans="1:58"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row>
    <row r="35" spans="1:58" ht="8.25" customHeight="1">
      <c r="A35" s="147"/>
      <c r="B35" s="148"/>
      <c r="C35" s="148"/>
      <c r="D35" s="148"/>
      <c r="E35" s="148"/>
      <c r="F35" s="148"/>
      <c r="G35" s="148"/>
      <c r="H35" s="148"/>
      <c r="I35" s="148"/>
      <c r="J35" s="148"/>
      <c r="K35" s="148"/>
      <c r="L35" s="149"/>
      <c r="M35" s="140">
        <f>AZ29-(AZ49*1.2)</f>
        <v>3.0999999999999996</v>
      </c>
      <c r="N35" s="141"/>
      <c r="O35" s="141"/>
      <c r="P35" s="141"/>
      <c r="Q35" s="141"/>
      <c r="R35" s="141"/>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row>
    <row r="36" spans="1:58" ht="8.25" customHeight="1" thickBot="1">
      <c r="A36" s="150"/>
      <c r="B36" s="151"/>
      <c r="C36" s="151"/>
      <c r="D36" s="151"/>
      <c r="E36" s="151"/>
      <c r="F36" s="151"/>
      <c r="G36" s="151"/>
      <c r="H36" s="151"/>
      <c r="I36" s="151"/>
      <c r="J36" s="151"/>
      <c r="K36" s="151"/>
      <c r="L36" s="152"/>
      <c r="M36" s="142"/>
      <c r="N36" s="143"/>
      <c r="O36" s="143"/>
      <c r="P36" s="143"/>
      <c r="Q36" s="143"/>
      <c r="R36" s="143"/>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row>
    <row r="37" spans="1:58"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row>
    <row r="38" spans="1:58"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8" ht="8.25" customHeight="1">
      <c r="A39" s="147"/>
      <c r="B39" s="148"/>
      <c r="C39" s="148"/>
      <c r="D39" s="148"/>
      <c r="E39" s="148"/>
      <c r="F39" s="148"/>
      <c r="G39" s="148"/>
      <c r="H39" s="148"/>
      <c r="I39" s="148"/>
      <c r="J39" s="148"/>
      <c r="K39" s="148"/>
      <c r="L39" s="149"/>
      <c r="M39" s="140">
        <f>AV52</f>
        <v>2.0999999999999996</v>
      </c>
      <c r="N39" s="141"/>
      <c r="O39" s="141"/>
      <c r="P39" s="141"/>
      <c r="Q39" s="141"/>
      <c r="R39" s="141"/>
      <c r="S39" s="97" t="s">
        <v>25</v>
      </c>
      <c r="T39" s="98"/>
      <c r="U39" s="140">
        <f>BE52</f>
        <v>1</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8"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E40"/>
      <c r="BF40"/>
    </row>
    <row r="41" spans="1:58"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E41"/>
      <c r="BF41"/>
    </row>
    <row r="42" spans="1:58"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E42"/>
      <c r="BF42"/>
    </row>
    <row r="43" spans="1:58"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F43"/>
    </row>
    <row r="44" spans="1:58"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8"/>
      <c r="AW44" s="9"/>
      <c r="AY44"/>
      <c r="AZ44"/>
      <c r="BA44"/>
      <c r="BB44"/>
      <c r="BD44" s="8"/>
      <c r="BE44" s="9"/>
      <c r="BF44"/>
    </row>
    <row r="45" spans="1:58"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19"/>
      <c r="AW45" s="9"/>
      <c r="BD45" s="8"/>
      <c r="BE45" s="9"/>
      <c r="BF45"/>
    </row>
    <row r="46" spans="1:58"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41" t="s">
        <v>57</v>
      </c>
      <c r="AW46" s="43"/>
      <c r="BD46" s="41" t="s">
        <v>57</v>
      </c>
      <c r="BE46" s="43"/>
      <c r="BF46"/>
    </row>
    <row r="47" spans="1:58"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41"/>
      <c r="AW47" s="43"/>
      <c r="AZ47" s="49" t="s">
        <v>60</v>
      </c>
      <c r="BA47" s="49"/>
      <c r="BD47" s="41"/>
      <c r="BE47" s="43"/>
      <c r="BF47"/>
    </row>
    <row r="48" spans="1:58"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44">
        <f>AZ29-BD48-AZ49</f>
        <v>3.0999999999999996</v>
      </c>
      <c r="AW48" s="45"/>
      <c r="AZ48" s="49"/>
      <c r="BA48" s="49"/>
      <c r="BD48" s="182">
        <v>2</v>
      </c>
      <c r="BE48" s="183"/>
      <c r="BF48"/>
    </row>
    <row r="49" spans="1:58"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44"/>
      <c r="AW49" s="45"/>
      <c r="AX49" s="3"/>
      <c r="AZ49" s="65">
        <f>M29</f>
        <v>10</v>
      </c>
      <c r="BA49" s="65"/>
      <c r="BC49" s="3"/>
      <c r="BD49" s="182"/>
      <c r="BE49" s="183"/>
      <c r="BF49"/>
    </row>
    <row r="50" spans="1:58"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66" t="s">
        <v>58</v>
      </c>
      <c r="AW50" s="9"/>
      <c r="AX50" s="3"/>
      <c r="AZ50" s="65"/>
      <c r="BA50" s="65"/>
      <c r="BC50" s="3"/>
      <c r="BD50" s="8"/>
      <c r="BE50" s="46" t="s">
        <v>58</v>
      </c>
      <c r="BF50"/>
    </row>
    <row r="51" spans="1:58"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66"/>
      <c r="AW51" s="24" t="s">
        <v>59</v>
      </c>
      <c r="AX51" s="28"/>
      <c r="AZ51" s="65"/>
      <c r="BA51" s="65"/>
      <c r="BC51" s="20"/>
      <c r="BD51" s="25" t="s">
        <v>59</v>
      </c>
      <c r="BE51" s="46"/>
      <c r="BF51"/>
    </row>
    <row r="52" spans="1:58"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41">
        <f>AV48-AW52</f>
        <v>2.0999999999999996</v>
      </c>
      <c r="AW52" s="42">
        <f>1/10*AZ49</f>
        <v>1</v>
      </c>
      <c r="AX52" s="23"/>
      <c r="AY52" s="20"/>
      <c r="AZ52" s="3"/>
      <c r="BA52" s="3"/>
      <c r="BB52" s="20"/>
      <c r="BD52" s="47">
        <f>1/10*AZ49</f>
        <v>1</v>
      </c>
      <c r="BE52" s="42">
        <f>BD48-BD52</f>
        <v>1</v>
      </c>
    </row>
    <row r="53" spans="1:58"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41"/>
      <c r="AW53" s="42"/>
      <c r="AX53" s="28"/>
      <c r="AY53" s="28"/>
      <c r="AZ53" s="3"/>
      <c r="BA53" s="3"/>
      <c r="BB53" s="28"/>
      <c r="BD53" s="47"/>
      <c r="BE53" s="42"/>
    </row>
    <row r="54" spans="1:58"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row>
    <row r="57" spans="1:58"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26">
        <f>12-AZ29</f>
        <v>-3.0999999999999996</v>
      </c>
    </row>
    <row r="58" spans="1:58"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8" t="s">
        <v>72</v>
      </c>
      <c r="AW58" s="39"/>
      <c r="AX58" s="39"/>
      <c r="AY58" s="39"/>
      <c r="AZ58" s="39"/>
      <c r="BA58" s="39"/>
      <c r="BB58" s="39"/>
      <c r="BC58" s="39"/>
      <c r="BD58" s="39"/>
      <c r="BE58" s="39"/>
    </row>
    <row r="59" spans="1:58"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row>
    <row r="60" spans="1:58"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row>
    <row r="62" spans="1:58"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row>
    <row r="63" spans="1:58"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row>
    <row r="64" spans="1:58"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39"/>
      <c r="AW64" s="39"/>
      <c r="AX64" s="39"/>
      <c r="AY64" s="39"/>
      <c r="AZ64" s="39"/>
      <c r="BA64" s="39"/>
      <c r="BB64" s="39"/>
      <c r="BC64" s="39"/>
      <c r="BD64" s="39"/>
      <c r="BE64" s="39"/>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39"/>
      <c r="AW65" s="39"/>
      <c r="AX65" s="39"/>
      <c r="AY65" s="39"/>
      <c r="AZ65" s="39"/>
      <c r="BA65" s="39"/>
      <c r="BB65" s="39"/>
      <c r="BC65" s="39"/>
      <c r="BD65" s="39"/>
      <c r="BE65" s="39"/>
    </row>
    <row r="66" spans="1:58"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26">
        <f>M29*1.5-AZ29</f>
        <v>-9.9999999999999645E-2</v>
      </c>
      <c r="AX67" s="28"/>
      <c r="BF67" s="27"/>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80" t="s">
        <v>66</v>
      </c>
      <c r="AW68" s="180"/>
      <c r="AX68" s="180"/>
      <c r="AY68" s="180"/>
      <c r="AZ68" s="180"/>
      <c r="BA68" s="180"/>
      <c r="BB68" s="180"/>
      <c r="BC68" s="180"/>
      <c r="BD68" s="180"/>
      <c r="BE68" s="180"/>
      <c r="BF68" s="28"/>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80"/>
      <c r="AW69" s="180"/>
      <c r="AX69" s="180"/>
      <c r="AY69" s="180"/>
      <c r="AZ69" s="180"/>
      <c r="BA69" s="180"/>
      <c r="BB69" s="180"/>
      <c r="BC69" s="180"/>
      <c r="BD69" s="180"/>
      <c r="BE69" s="180"/>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28"/>
    </row>
    <row r="71" spans="1:58" ht="13.5" customHeight="1">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80"/>
      <c r="AW71" s="180"/>
      <c r="AX71" s="180"/>
      <c r="AY71" s="180"/>
      <c r="AZ71" s="180"/>
      <c r="BA71" s="180"/>
      <c r="BB71" s="180"/>
      <c r="BC71" s="180"/>
      <c r="BD71" s="180"/>
      <c r="BE71" s="180"/>
    </row>
    <row r="72" spans="1:58" ht="13.5" customHeight="1">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80"/>
      <c r="AW72" s="180"/>
      <c r="AX72" s="180"/>
      <c r="AY72" s="180"/>
      <c r="AZ72" s="180"/>
      <c r="BA72" s="180"/>
      <c r="BB72" s="180"/>
      <c r="BC72" s="180"/>
      <c r="BD72" s="180"/>
      <c r="BE72" s="180"/>
    </row>
    <row r="73" spans="1:58" ht="13.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180"/>
      <c r="AW73" s="180"/>
      <c r="AX73" s="180"/>
      <c r="AY73" s="180"/>
      <c r="AZ73" s="180"/>
      <c r="BA73" s="180"/>
      <c r="BB73" s="180"/>
      <c r="BC73" s="180"/>
      <c r="BD73" s="180"/>
      <c r="BE73" s="180"/>
    </row>
    <row r="74" spans="1:58" ht="13.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29">
        <f>BD48-AW74</f>
        <v>-1</v>
      </c>
      <c r="AW74" s="32">
        <f>M29*0.3</f>
        <v>3</v>
      </c>
      <c r="AX74" s="29"/>
      <c r="AY74" s="29"/>
      <c r="AZ74" s="29"/>
      <c r="BA74" s="29"/>
      <c r="BB74" s="29"/>
      <c r="BC74" s="29"/>
      <c r="BD74" s="29"/>
      <c r="BE74" s="29"/>
    </row>
    <row r="75" spans="1:58" ht="13.5"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80" t="s">
        <v>67</v>
      </c>
      <c r="AW75" s="181"/>
      <c r="AX75" s="181"/>
      <c r="AY75" s="181"/>
      <c r="AZ75" s="181"/>
      <c r="BA75" s="181"/>
      <c r="BB75" s="181"/>
      <c r="BC75" s="181"/>
      <c r="BD75" s="181"/>
      <c r="BE75" s="181"/>
    </row>
    <row r="76" spans="1:58" ht="13.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81"/>
      <c r="AW76" s="181"/>
      <c r="AX76" s="181"/>
      <c r="AY76" s="181"/>
      <c r="AZ76" s="181"/>
      <c r="BA76" s="181"/>
      <c r="BB76" s="181"/>
      <c r="BC76" s="181"/>
      <c r="BD76" s="181"/>
      <c r="BE76" s="181"/>
    </row>
    <row r="77" spans="1:58" ht="13.5"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81"/>
      <c r="AW77" s="181"/>
      <c r="AX77" s="181"/>
      <c r="AY77" s="181"/>
      <c r="AZ77" s="181"/>
      <c r="BA77" s="181"/>
      <c r="BB77" s="181"/>
      <c r="BC77" s="181"/>
      <c r="BD77" s="181"/>
      <c r="BE77" s="181"/>
    </row>
    <row r="78" spans="1:58" ht="13.5"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81"/>
      <c r="AW78" s="181"/>
      <c r="AX78" s="181"/>
      <c r="AY78" s="181"/>
      <c r="AZ78" s="181"/>
      <c r="BA78" s="181"/>
      <c r="BB78" s="181"/>
      <c r="BC78" s="181"/>
      <c r="BD78" s="181"/>
      <c r="BE78" s="181"/>
    </row>
    <row r="79" spans="1:58" ht="13.5"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81"/>
      <c r="AW79" s="181"/>
      <c r="AX79" s="181"/>
      <c r="AY79" s="181"/>
      <c r="AZ79" s="181"/>
      <c r="BA79" s="181"/>
      <c r="BB79" s="181"/>
      <c r="BC79" s="181"/>
      <c r="BD79" s="181"/>
      <c r="BE79" s="181"/>
    </row>
    <row r="80" spans="1:58" ht="13.5"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181"/>
      <c r="AW80" s="181"/>
      <c r="AX80" s="181"/>
      <c r="AY80" s="181"/>
      <c r="AZ80" s="181"/>
      <c r="BA80" s="181"/>
      <c r="BB80" s="181"/>
      <c r="BC80" s="181"/>
      <c r="BD80" s="181"/>
      <c r="BE80" s="181"/>
    </row>
    <row r="81" spans="2:4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row>
  </sheetData>
  <sheetProtection algorithmName="SHA-512" hashValue="OhOcqG6zIFZcclT1Xm4iux5c9sQEyCCPAGJJ5KCXArdJkgXDwMgbt3LrXJnTgYhBVoQS+FU6BrdB+BTNdTL84w==" saltValue="roKaq6f0o5OuOe5ewCrT8w==" spinCount="100000" sheet="1" objects="1" formatCells="0" selectLockedCells="1"/>
  <mergeCells count="133">
    <mergeCell ref="AL66:AM67"/>
    <mergeCell ref="AC68:AJ69"/>
    <mergeCell ref="AK68:AQ69"/>
    <mergeCell ref="A71:AT71"/>
    <mergeCell ref="B72:AT81"/>
    <mergeCell ref="AV68:BE73"/>
    <mergeCell ref="T66:V67"/>
    <mergeCell ref="W66:Y67"/>
    <mergeCell ref="Z66:AA67"/>
    <mergeCell ref="AB66:AE67"/>
    <mergeCell ref="AF66:AG67"/>
    <mergeCell ref="AH66:AK67"/>
    <mergeCell ref="A54:B55"/>
    <mergeCell ref="G54:H55"/>
    <mergeCell ref="A56:AT57"/>
    <mergeCell ref="C58:AT60"/>
    <mergeCell ref="AV58:BE65"/>
    <mergeCell ref="F62:L64"/>
    <mergeCell ref="M52:W53"/>
    <mergeCell ref="X52:AT53"/>
    <mergeCell ref="AV52:AV53"/>
    <mergeCell ref="AW52:AW53"/>
    <mergeCell ref="BD52:BD53"/>
    <mergeCell ref="BE52:BE53"/>
    <mergeCell ref="A48:L53"/>
    <mergeCell ref="AZ49:BA51"/>
    <mergeCell ref="M50:W51"/>
    <mergeCell ref="X50:AH51"/>
    <mergeCell ref="AI50:AT51"/>
    <mergeCell ref="AV50:AV51"/>
    <mergeCell ref="BE50:BE51"/>
    <mergeCell ref="BD46:BE47"/>
    <mergeCell ref="AZ47:BA48"/>
    <mergeCell ref="M48:W49"/>
    <mergeCell ref="X48:AH49"/>
    <mergeCell ref="AI48:AT49"/>
    <mergeCell ref="AV48:AW49"/>
    <mergeCell ref="BD48:BE49"/>
    <mergeCell ref="Z46:AC47"/>
    <mergeCell ref="AD46:AG47"/>
    <mergeCell ref="AH46:AI47"/>
    <mergeCell ref="AJ46:AK47"/>
    <mergeCell ref="AL46:AM47"/>
    <mergeCell ref="AN46:AO47"/>
    <mergeCell ref="A46:L47"/>
    <mergeCell ref="M46:Q47"/>
    <mergeCell ref="R46:S47"/>
    <mergeCell ref="T46:U47"/>
    <mergeCell ref="V46:W47"/>
    <mergeCell ref="X46:Y47"/>
    <mergeCell ref="AX40:AX43"/>
    <mergeCell ref="A41:X42"/>
    <mergeCell ref="Y41:AT42"/>
    <mergeCell ref="AP46:AR47"/>
    <mergeCell ref="AV46:AW47"/>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U23:AB24"/>
    <mergeCell ref="AC23:AT24"/>
    <mergeCell ref="A25:L26"/>
    <mergeCell ref="M25:T26"/>
    <mergeCell ref="U25:AK26"/>
    <mergeCell ref="AL25:AT26"/>
    <mergeCell ref="AZ26:BB28"/>
    <mergeCell ref="AJ29:AK30"/>
    <mergeCell ref="AL29:AR30"/>
    <mergeCell ref="AS29:AT30"/>
    <mergeCell ref="AZ29:BB31"/>
    <mergeCell ref="A31:L32"/>
    <mergeCell ref="M31:AT32"/>
    <mergeCell ref="A27:L30"/>
    <mergeCell ref="M27:T28"/>
    <mergeCell ref="U27:AC28"/>
    <mergeCell ref="AD27:AK28"/>
    <mergeCell ref="AL27:AT28"/>
    <mergeCell ref="M29:R30"/>
    <mergeCell ref="S29:T30"/>
    <mergeCell ref="U29:AA30"/>
    <mergeCell ref="AB29:AC30"/>
    <mergeCell ref="AD29:AI30"/>
    <mergeCell ref="Q1:X2"/>
    <mergeCell ref="Z1:AP3"/>
    <mergeCell ref="A2:N4"/>
    <mergeCell ref="K6:R8"/>
    <mergeCell ref="U6:AI9"/>
    <mergeCell ref="K9:R10"/>
    <mergeCell ref="AV75:BE8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C20:BE21"/>
    <mergeCell ref="A23:L24"/>
    <mergeCell ref="M23:T24"/>
  </mergeCells>
  <phoneticPr fontId="1"/>
  <conditionalFormatting sqref="M39:R40">
    <cfRule type="expression" dxfId="13" priority="1">
      <formula>$AV$52=0</formula>
    </cfRule>
    <cfRule type="expression" dxfId="12" priority="3">
      <formula>$AV$52&lt;0</formula>
    </cfRule>
  </conditionalFormatting>
  <conditionalFormatting sqref="AV58:BE65">
    <cfRule type="expression" dxfId="11" priority="7">
      <formula>$AV$57&lt;0</formula>
    </cfRule>
  </conditionalFormatting>
  <conditionalFormatting sqref="AV68:BE73">
    <cfRule type="expression" dxfId="10" priority="5">
      <formula>$AV$67&lt;0</formula>
    </cfRule>
  </conditionalFormatting>
  <conditionalFormatting sqref="AV75:BE80">
    <cfRule type="expression" dxfId="9" priority="4">
      <formula>$AW$74-$BD$48&lt;0</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81"/>
  <sheetViews>
    <sheetView view="pageBreakPreview" topLeftCell="A37" zoomScale="80" zoomScaleNormal="100" zoomScaleSheetLayoutView="80" workbookViewId="0">
      <selection activeCell="Z1" sqref="Z1:AP3"/>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7" style="1" customWidth="1"/>
    <col min="50" max="50" width="3.09765625" style="1" customWidth="1"/>
    <col min="51" max="54" width="7.3984375" style="1" customWidth="1"/>
    <col min="55" max="56" width="5.59765625" style="1" customWidth="1"/>
    <col min="57" max="57" width="6.5" style="1" customWidth="1"/>
    <col min="58" max="58" width="5.59765625" style="1" customWidth="1"/>
    <col min="59" max="63" width="11.69921875" style="1" customWidth="1"/>
    <col min="64" max="320" width="1.69921875" style="1" customWidth="1"/>
    <col min="321"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7"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7"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7"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7"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row>
    <row r="23" spans="1:57"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row>
    <row r="24" spans="1:57"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row>
    <row r="25" spans="1:57"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17</v>
      </c>
      <c r="AM25" s="119"/>
      <c r="AN25" s="119"/>
      <c r="AO25" s="119"/>
      <c r="AP25" s="119"/>
      <c r="AQ25" s="119"/>
      <c r="AR25" s="119"/>
      <c r="AS25" s="119"/>
      <c r="AT25" s="120"/>
    </row>
    <row r="26" spans="1:57"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c r="AZ26" s="49" t="s">
        <v>56</v>
      </c>
      <c r="BA26" s="49"/>
      <c r="BB26" s="49"/>
    </row>
    <row r="27" spans="1:57"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AZ27" s="49"/>
      <c r="BA27" s="49"/>
      <c r="BB27" s="49"/>
    </row>
    <row r="28" spans="1:57"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19"/>
      <c r="AW28"/>
      <c r="AX28"/>
      <c r="AY28"/>
      <c r="AZ28" s="49"/>
      <c r="BA28" s="49"/>
      <c r="BB28" s="49"/>
      <c r="BC28"/>
      <c r="BD28" s="20"/>
      <c r="BE28" s="9"/>
    </row>
    <row r="29" spans="1:57" ht="6.75" customHeight="1">
      <c r="A29" s="88"/>
      <c r="B29" s="89"/>
      <c r="C29" s="89"/>
      <c r="D29" s="89"/>
      <c r="E29" s="89"/>
      <c r="F29" s="89"/>
      <c r="G29" s="89"/>
      <c r="H29" s="89"/>
      <c r="I29" s="89"/>
      <c r="J29" s="89"/>
      <c r="K29" s="89"/>
      <c r="L29" s="90"/>
      <c r="M29" s="124">
        <v>10</v>
      </c>
      <c r="N29" s="125"/>
      <c r="O29" s="125"/>
      <c r="P29" s="125"/>
      <c r="Q29" s="125"/>
      <c r="R29" s="125"/>
      <c r="S29" s="97" t="s">
        <v>25</v>
      </c>
      <c r="T29" s="98"/>
      <c r="U29" s="124"/>
      <c r="V29" s="125"/>
      <c r="W29" s="125"/>
      <c r="X29" s="125"/>
      <c r="Y29" s="125"/>
      <c r="Z29" s="125"/>
      <c r="AA29" s="125"/>
      <c r="AB29" s="97" t="s">
        <v>26</v>
      </c>
      <c r="AC29" s="98"/>
      <c r="AD29" s="124"/>
      <c r="AE29" s="125"/>
      <c r="AF29" s="125"/>
      <c r="AG29" s="125"/>
      <c r="AH29" s="125"/>
      <c r="AI29" s="125"/>
      <c r="AJ29" s="97" t="s">
        <v>26</v>
      </c>
      <c r="AK29" s="98"/>
      <c r="AL29" s="124"/>
      <c r="AM29" s="125"/>
      <c r="AN29" s="125"/>
      <c r="AO29" s="125"/>
      <c r="AP29" s="125"/>
      <c r="AQ29" s="125"/>
      <c r="AR29" s="125"/>
      <c r="AS29" s="97" t="s">
        <v>27</v>
      </c>
      <c r="AT29" s="98"/>
      <c r="AV29" s="19"/>
      <c r="AW29" s="20"/>
      <c r="AX29" s="20"/>
      <c r="AY29" s="20"/>
      <c r="AZ29" s="48">
        <v>15</v>
      </c>
      <c r="BA29" s="48"/>
      <c r="BB29" s="48"/>
      <c r="BC29" s="20"/>
      <c r="BD29" s="20"/>
      <c r="BE29" s="9"/>
    </row>
    <row r="30" spans="1:57"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19"/>
      <c r="AW30"/>
      <c r="AX30"/>
      <c r="AY30"/>
      <c r="AZ30" s="48"/>
      <c r="BA30" s="48"/>
      <c r="BB30" s="48"/>
      <c r="BC30"/>
      <c r="BD30" s="20"/>
      <c r="BE30" s="9"/>
    </row>
    <row r="31" spans="1:57"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19"/>
      <c r="AW31"/>
      <c r="AX31"/>
      <c r="AY31"/>
      <c r="AZ31" s="48"/>
      <c r="BA31" s="48"/>
      <c r="BB31" s="48"/>
      <c r="BC31"/>
      <c r="BD31" s="20"/>
      <c r="BE31" s="9"/>
    </row>
    <row r="32" spans="1:57"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c r="AZ32"/>
      <c r="BA32"/>
      <c r="BB32"/>
      <c r="BC32"/>
      <c r="BD32"/>
    </row>
    <row r="33" spans="1:58"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row>
    <row r="34" spans="1:58"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row>
    <row r="35" spans="1:58" ht="8.25" customHeight="1">
      <c r="A35" s="147"/>
      <c r="B35" s="148"/>
      <c r="C35" s="148"/>
      <c r="D35" s="148"/>
      <c r="E35" s="148"/>
      <c r="F35" s="148"/>
      <c r="G35" s="148"/>
      <c r="H35" s="148"/>
      <c r="I35" s="148"/>
      <c r="J35" s="148"/>
      <c r="K35" s="148"/>
      <c r="L35" s="149"/>
      <c r="M35" s="140">
        <f>AZ29-(AZ49*1.2)</f>
        <v>3</v>
      </c>
      <c r="N35" s="141"/>
      <c r="O35" s="141"/>
      <c r="P35" s="141"/>
      <c r="Q35" s="141"/>
      <c r="R35" s="141"/>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row>
    <row r="36" spans="1:58" ht="8.25" customHeight="1" thickBot="1">
      <c r="A36" s="150"/>
      <c r="B36" s="151"/>
      <c r="C36" s="151"/>
      <c r="D36" s="151"/>
      <c r="E36" s="151"/>
      <c r="F36" s="151"/>
      <c r="G36" s="151"/>
      <c r="H36" s="151"/>
      <c r="I36" s="151"/>
      <c r="J36" s="151"/>
      <c r="K36" s="151"/>
      <c r="L36" s="152"/>
      <c r="M36" s="142"/>
      <c r="N36" s="143"/>
      <c r="O36" s="143"/>
      <c r="P36" s="143"/>
      <c r="Q36" s="143"/>
      <c r="R36" s="143"/>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row>
    <row r="37" spans="1:58"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row>
    <row r="38" spans="1:58"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8" ht="8.25" customHeight="1">
      <c r="A39" s="147"/>
      <c r="B39" s="148"/>
      <c r="C39" s="148"/>
      <c r="D39" s="148"/>
      <c r="E39" s="148"/>
      <c r="F39" s="148"/>
      <c r="G39" s="148"/>
      <c r="H39" s="148"/>
      <c r="I39" s="148"/>
      <c r="J39" s="148"/>
      <c r="K39" s="148"/>
      <c r="L39" s="149"/>
      <c r="M39" s="140">
        <f>AV52</f>
        <v>0.5</v>
      </c>
      <c r="N39" s="141"/>
      <c r="O39" s="141"/>
      <c r="P39" s="141"/>
      <c r="Q39" s="141"/>
      <c r="R39" s="141"/>
      <c r="S39" s="97" t="s">
        <v>25</v>
      </c>
      <c r="T39" s="98"/>
      <c r="U39" s="140">
        <f>BE52</f>
        <v>2.5</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8"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E40"/>
      <c r="BF40"/>
    </row>
    <row r="41" spans="1:58"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E41"/>
      <c r="BF41"/>
    </row>
    <row r="42" spans="1:58"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E42"/>
      <c r="BF42"/>
    </row>
    <row r="43" spans="1:58"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F43"/>
    </row>
    <row r="44" spans="1:58"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8"/>
      <c r="AW44" s="9"/>
      <c r="AY44"/>
      <c r="AZ44"/>
      <c r="BA44"/>
      <c r="BB44"/>
      <c r="BD44" s="8"/>
      <c r="BE44" s="9"/>
      <c r="BF44"/>
    </row>
    <row r="45" spans="1:58"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19"/>
      <c r="AW45" s="9"/>
      <c r="BD45" s="8"/>
      <c r="BE45" s="9"/>
      <c r="BF45"/>
    </row>
    <row r="46" spans="1:58"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41" t="s">
        <v>57</v>
      </c>
      <c r="AW46" s="43"/>
      <c r="BD46" s="41" t="s">
        <v>57</v>
      </c>
      <c r="BE46" s="43"/>
      <c r="BF46"/>
    </row>
    <row r="47" spans="1:58"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41"/>
      <c r="AW47" s="43"/>
      <c r="AZ47" s="49" t="s">
        <v>60</v>
      </c>
      <c r="BA47" s="49"/>
      <c r="BD47" s="41"/>
      <c r="BE47" s="43"/>
      <c r="BF47"/>
    </row>
    <row r="48" spans="1:58"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182">
        <v>1.5</v>
      </c>
      <c r="AW48" s="183"/>
      <c r="AZ48" s="49"/>
      <c r="BA48" s="49"/>
      <c r="BD48" s="184">
        <f>AZ29-AV48-AZ49</f>
        <v>3.5</v>
      </c>
      <c r="BE48" s="185"/>
      <c r="BF48"/>
    </row>
    <row r="49" spans="1:58"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182"/>
      <c r="AW49" s="183"/>
      <c r="AX49" s="3"/>
      <c r="AZ49" s="65">
        <f>M29</f>
        <v>10</v>
      </c>
      <c r="BA49" s="65"/>
      <c r="BC49" s="3"/>
      <c r="BD49" s="184"/>
      <c r="BE49" s="185"/>
      <c r="BF49"/>
    </row>
    <row r="50" spans="1:58"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66" t="s">
        <v>58</v>
      </c>
      <c r="AW50" s="9"/>
      <c r="AX50" s="3"/>
      <c r="AZ50" s="65"/>
      <c r="BA50" s="65"/>
      <c r="BC50" s="3"/>
      <c r="BD50" s="8"/>
      <c r="BE50" s="46" t="s">
        <v>58</v>
      </c>
      <c r="BF50"/>
    </row>
    <row r="51" spans="1:58"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66"/>
      <c r="AW51" s="24" t="s">
        <v>59</v>
      </c>
      <c r="AX51" s="31"/>
      <c r="AZ51" s="65"/>
      <c r="BA51" s="65"/>
      <c r="BC51" s="20"/>
      <c r="BD51" s="25" t="s">
        <v>59</v>
      </c>
      <c r="BE51" s="46"/>
      <c r="BF51"/>
    </row>
    <row r="52" spans="1:58"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41">
        <f>AV48-AW52</f>
        <v>0.5</v>
      </c>
      <c r="AW52" s="42">
        <f>1/10*AZ49</f>
        <v>1</v>
      </c>
      <c r="AX52" s="23"/>
      <c r="AY52" s="20"/>
      <c r="AZ52" s="3"/>
      <c r="BA52" s="3"/>
      <c r="BB52" s="20"/>
      <c r="BD52" s="47">
        <f>1/10*AZ49</f>
        <v>1</v>
      </c>
      <c r="BE52" s="42">
        <f>BD48-BD52</f>
        <v>2.5</v>
      </c>
    </row>
    <row r="53" spans="1:58"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41"/>
      <c r="AW53" s="42"/>
      <c r="AX53" s="31"/>
      <c r="AY53" s="31"/>
      <c r="AZ53" s="3"/>
      <c r="BA53" s="3"/>
      <c r="BB53" s="31"/>
      <c r="BD53" s="47"/>
      <c r="BE53" s="42"/>
    </row>
    <row r="54" spans="1:58"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row>
    <row r="57" spans="1:58"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26">
        <f>12-AZ29</f>
        <v>-3</v>
      </c>
    </row>
    <row r="58" spans="1:58"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8" t="s">
        <v>72</v>
      </c>
      <c r="AW58" s="39"/>
      <c r="AX58" s="39"/>
      <c r="AY58" s="39"/>
      <c r="AZ58" s="39"/>
      <c r="BA58" s="39"/>
      <c r="BB58" s="39"/>
      <c r="BC58" s="39"/>
      <c r="BD58" s="39"/>
      <c r="BE58" s="39"/>
    </row>
    <row r="59" spans="1:58"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row>
    <row r="60" spans="1:58"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row>
    <row r="62" spans="1:58"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row>
    <row r="63" spans="1:58"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row>
    <row r="64" spans="1:58"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39"/>
      <c r="AW64" s="39"/>
      <c r="AX64" s="39"/>
      <c r="AY64" s="39"/>
      <c r="AZ64" s="39"/>
      <c r="BA64" s="39"/>
      <c r="BB64" s="39"/>
      <c r="BC64" s="39"/>
      <c r="BD64" s="39"/>
      <c r="BE64" s="39"/>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39"/>
      <c r="AW65" s="39"/>
      <c r="AX65" s="39"/>
      <c r="AY65" s="39"/>
      <c r="AZ65" s="39"/>
      <c r="BA65" s="39"/>
      <c r="BB65" s="39"/>
      <c r="BC65" s="39"/>
      <c r="BD65" s="39"/>
      <c r="BE65" s="39"/>
    </row>
    <row r="66" spans="1:58"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26">
        <f>M29*1.5-AZ29</f>
        <v>0</v>
      </c>
      <c r="AX67" s="31"/>
      <c r="BF67" s="30"/>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80" t="s">
        <v>66</v>
      </c>
      <c r="AW68" s="180"/>
      <c r="AX68" s="180"/>
      <c r="AY68" s="180"/>
      <c r="AZ68" s="180"/>
      <c r="BA68" s="180"/>
      <c r="BB68" s="180"/>
      <c r="BC68" s="180"/>
      <c r="BD68" s="180"/>
      <c r="BE68" s="180"/>
      <c r="BF68" s="31"/>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80"/>
      <c r="AW69" s="180"/>
      <c r="AX69" s="180"/>
      <c r="AY69" s="180"/>
      <c r="AZ69" s="180"/>
      <c r="BA69" s="180"/>
      <c r="BB69" s="180"/>
      <c r="BC69" s="180"/>
      <c r="BD69" s="180"/>
      <c r="BE69" s="180"/>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31"/>
    </row>
    <row r="71" spans="1:58" ht="13.5" customHeight="1">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80"/>
      <c r="AW71" s="180"/>
      <c r="AX71" s="180"/>
      <c r="AY71" s="180"/>
      <c r="AZ71" s="180"/>
      <c r="BA71" s="180"/>
      <c r="BB71" s="180"/>
      <c r="BC71" s="180"/>
      <c r="BD71" s="180"/>
      <c r="BE71" s="180"/>
    </row>
    <row r="72" spans="1:58" ht="13.5" customHeight="1">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80"/>
      <c r="AW72" s="180"/>
      <c r="AX72" s="180"/>
      <c r="AY72" s="180"/>
      <c r="AZ72" s="180"/>
      <c r="BA72" s="180"/>
      <c r="BB72" s="180"/>
      <c r="BC72" s="180"/>
      <c r="BD72" s="180"/>
      <c r="BE72" s="180"/>
    </row>
    <row r="73" spans="1:58" ht="13.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180"/>
      <c r="AW73" s="180"/>
      <c r="AX73" s="180"/>
      <c r="AY73" s="180"/>
      <c r="AZ73" s="180"/>
      <c r="BA73" s="180"/>
      <c r="BB73" s="180"/>
      <c r="BC73" s="180"/>
      <c r="BD73" s="180"/>
      <c r="BE73" s="180"/>
    </row>
    <row r="74" spans="1:58" ht="13.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29">
        <f>AV48-AW74</f>
        <v>-1.5</v>
      </c>
      <c r="AW74" s="32">
        <f>M29*0.3</f>
        <v>3</v>
      </c>
      <c r="AX74" s="29"/>
      <c r="AY74" s="29"/>
      <c r="AZ74" s="29"/>
      <c r="BA74" s="29"/>
      <c r="BB74" s="29"/>
      <c r="BC74" s="29"/>
      <c r="BD74" s="29"/>
      <c r="BE74" s="29"/>
    </row>
    <row r="75" spans="1:58" ht="13.5"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80" t="s">
        <v>67</v>
      </c>
      <c r="AW75" s="181"/>
      <c r="AX75" s="181"/>
      <c r="AY75" s="181"/>
      <c r="AZ75" s="181"/>
      <c r="BA75" s="181"/>
      <c r="BB75" s="181"/>
      <c r="BC75" s="181"/>
      <c r="BD75" s="181"/>
      <c r="BE75" s="181"/>
    </row>
    <row r="76" spans="1:58" ht="13.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81"/>
      <c r="AW76" s="181"/>
      <c r="AX76" s="181"/>
      <c r="AY76" s="181"/>
      <c r="AZ76" s="181"/>
      <c r="BA76" s="181"/>
      <c r="BB76" s="181"/>
      <c r="BC76" s="181"/>
      <c r="BD76" s="181"/>
      <c r="BE76" s="181"/>
    </row>
    <row r="77" spans="1:58" ht="13.5"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81"/>
      <c r="AW77" s="181"/>
      <c r="AX77" s="181"/>
      <c r="AY77" s="181"/>
      <c r="AZ77" s="181"/>
      <c r="BA77" s="181"/>
      <c r="BB77" s="181"/>
      <c r="BC77" s="181"/>
      <c r="BD77" s="181"/>
      <c r="BE77" s="181"/>
    </row>
    <row r="78" spans="1:58" ht="13.5"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81"/>
      <c r="AW78" s="181"/>
      <c r="AX78" s="181"/>
      <c r="AY78" s="181"/>
      <c r="AZ78" s="181"/>
      <c r="BA78" s="181"/>
      <c r="BB78" s="181"/>
      <c r="BC78" s="181"/>
      <c r="BD78" s="181"/>
      <c r="BE78" s="181"/>
    </row>
    <row r="79" spans="1:58" ht="13.5"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81"/>
      <c r="AW79" s="181"/>
      <c r="AX79" s="181"/>
      <c r="AY79" s="181"/>
      <c r="AZ79" s="181"/>
      <c r="BA79" s="181"/>
      <c r="BB79" s="181"/>
      <c r="BC79" s="181"/>
      <c r="BD79" s="181"/>
      <c r="BE79" s="181"/>
    </row>
    <row r="80" spans="1:58" ht="13.5"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181"/>
      <c r="AW80" s="181"/>
      <c r="AX80" s="181"/>
      <c r="AY80" s="181"/>
      <c r="AZ80" s="181"/>
      <c r="BA80" s="181"/>
      <c r="BB80" s="181"/>
      <c r="BC80" s="181"/>
      <c r="BD80" s="181"/>
      <c r="BE80" s="181"/>
    </row>
    <row r="81" spans="2:4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row>
  </sheetData>
  <sheetProtection algorithmName="SHA-512" hashValue="F71s8Eg6PSF7CvXXcZ6XT17LgD+lga5MDlcbCBMgGG81JVjFP+rQWVg8+y4aHwLtQMSVr4DOroX6AoKktHD32A==" saltValue="zSDljKo0z4rywCgxX6Wvpg==" spinCount="100000" sheet="1" objects="1" formatCells="0" selectLockedCells="1"/>
  <mergeCells count="133">
    <mergeCell ref="AL66:AM67"/>
    <mergeCell ref="AC68:AJ69"/>
    <mergeCell ref="AK68:AQ69"/>
    <mergeCell ref="AV68:BE73"/>
    <mergeCell ref="A71:AT71"/>
    <mergeCell ref="B72:AT81"/>
    <mergeCell ref="AV75:BE80"/>
    <mergeCell ref="T66:V67"/>
    <mergeCell ref="W66:Y67"/>
    <mergeCell ref="Z66:AA67"/>
    <mergeCell ref="AB66:AE67"/>
    <mergeCell ref="AF66:AG67"/>
    <mergeCell ref="AH66:AK67"/>
    <mergeCell ref="A54:B55"/>
    <mergeCell ref="G54:H55"/>
    <mergeCell ref="A56:AT57"/>
    <mergeCell ref="C58:AT60"/>
    <mergeCell ref="AV58:BE65"/>
    <mergeCell ref="F62:L64"/>
    <mergeCell ref="M52:W53"/>
    <mergeCell ref="X52:AT53"/>
    <mergeCell ref="AV52:AV53"/>
    <mergeCell ref="AW52:AW53"/>
    <mergeCell ref="BD52:BD53"/>
    <mergeCell ref="BE52:BE53"/>
    <mergeCell ref="A48:L53"/>
    <mergeCell ref="AZ49:BA51"/>
    <mergeCell ref="M50:W51"/>
    <mergeCell ref="X50:AH51"/>
    <mergeCell ref="AI50:AT51"/>
    <mergeCell ref="AV50:AV51"/>
    <mergeCell ref="BE50:BE51"/>
    <mergeCell ref="BD46:BE47"/>
    <mergeCell ref="AZ47:BA48"/>
    <mergeCell ref="M48:W49"/>
    <mergeCell ref="X48:AH49"/>
    <mergeCell ref="AI48:AT49"/>
    <mergeCell ref="AV48:AW49"/>
    <mergeCell ref="BD48:BE49"/>
    <mergeCell ref="Z46:AC47"/>
    <mergeCell ref="AD46:AG47"/>
    <mergeCell ref="AH46:AI47"/>
    <mergeCell ref="AJ46:AK47"/>
    <mergeCell ref="AL46:AM47"/>
    <mergeCell ref="AN46:AO47"/>
    <mergeCell ref="A46:L47"/>
    <mergeCell ref="M46:Q47"/>
    <mergeCell ref="R46:S47"/>
    <mergeCell ref="T46:U47"/>
    <mergeCell ref="V46:W47"/>
    <mergeCell ref="X46:Y47"/>
    <mergeCell ref="AX40:AX43"/>
    <mergeCell ref="A41:X42"/>
    <mergeCell ref="Y41:AT42"/>
    <mergeCell ref="AP46:AR47"/>
    <mergeCell ref="AV46:AW47"/>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AJ29:AK30"/>
    <mergeCell ref="AL29:AR30"/>
    <mergeCell ref="AS29:AT30"/>
    <mergeCell ref="AZ29:BB31"/>
    <mergeCell ref="A31:L32"/>
    <mergeCell ref="M31:AT32"/>
    <mergeCell ref="A27:L30"/>
    <mergeCell ref="M27:T28"/>
    <mergeCell ref="U27:AC28"/>
    <mergeCell ref="AD27:AK28"/>
    <mergeCell ref="AL27:AT28"/>
    <mergeCell ref="M29:R30"/>
    <mergeCell ref="S29:T30"/>
    <mergeCell ref="U29:AA30"/>
    <mergeCell ref="AB29:AC30"/>
    <mergeCell ref="AD29:AI30"/>
    <mergeCell ref="BC20:BE21"/>
    <mergeCell ref="A23:L24"/>
    <mergeCell ref="M23:T24"/>
    <mergeCell ref="U23:AB24"/>
    <mergeCell ref="AC23:AT24"/>
    <mergeCell ref="A25:L26"/>
    <mergeCell ref="M25:T26"/>
    <mergeCell ref="U25:AK26"/>
    <mergeCell ref="AL25:AT26"/>
    <mergeCell ref="AZ26:BB28"/>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U39:AA40">
    <cfRule type="expression" dxfId="8" priority="1">
      <formula>$BE$52&lt;0</formula>
    </cfRule>
  </conditionalFormatting>
  <conditionalFormatting sqref="AV58:BE65">
    <cfRule type="expression" dxfId="7" priority="4">
      <formula>$AV$57&lt;0</formula>
    </cfRule>
  </conditionalFormatting>
  <conditionalFormatting sqref="AV68:BE73">
    <cfRule type="expression" dxfId="6" priority="3">
      <formula>$AV$67&lt;0</formula>
    </cfRule>
  </conditionalFormatting>
  <conditionalFormatting sqref="AV75:BE80">
    <cfRule type="expression" dxfId="5" priority="2">
      <formula>$AW$74-$AV$52&lt;0</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1"/>
  <sheetViews>
    <sheetView view="pageBreakPreview" topLeftCell="A56" zoomScale="89" zoomScaleNormal="100" zoomScaleSheetLayoutView="89" workbookViewId="0">
      <selection activeCell="Z1" sqref="Z1:AP3"/>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1.8984375" style="1" customWidth="1"/>
    <col min="50" max="50" width="3.09765625" style="1" customWidth="1"/>
    <col min="51" max="51" width="7.3984375" style="1" customWidth="1"/>
    <col min="52" max="54" width="9.59765625" style="1" customWidth="1"/>
    <col min="55" max="55" width="8.3984375" style="1" customWidth="1"/>
    <col min="56" max="56" width="5.59765625" style="1" customWidth="1"/>
    <col min="57" max="57" width="2.69921875" style="1" customWidth="1"/>
    <col min="58" max="58" width="6.59765625" style="1" customWidth="1"/>
    <col min="59" max="59" width="5.59765625" style="1" customWidth="1"/>
    <col min="60" max="64" width="11.69921875" style="1" customWidth="1"/>
    <col min="65" max="321" width="1.69921875" style="1" customWidth="1"/>
    <col min="322"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9"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9"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9"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9"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c r="BF20" s="40"/>
    </row>
    <row r="21" spans="1:59"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c r="BF21" s="40"/>
    </row>
    <row r="22" spans="1:59"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c r="AW22" s="8"/>
      <c r="AX22" s="3"/>
      <c r="AY22" s="3"/>
      <c r="AZ22" s="40" t="s">
        <v>68</v>
      </c>
      <c r="BA22" s="40"/>
      <c r="BB22" s="40"/>
      <c r="BC22" s="40"/>
      <c r="BD22" s="3"/>
      <c r="BE22" s="3"/>
      <c r="BF22" s="9"/>
    </row>
    <row r="23" spans="1:59"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c r="AW23" s="8"/>
      <c r="AX23" s="3"/>
      <c r="AY23" s="3"/>
      <c r="AZ23" s="40"/>
      <c r="BA23" s="40"/>
      <c r="BB23" s="40"/>
      <c r="BC23" s="40"/>
      <c r="BD23" s="3"/>
      <c r="BE23" s="3"/>
      <c r="BF23" s="9"/>
    </row>
    <row r="24" spans="1:59"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c r="AW24" s="8"/>
      <c r="AX24" s="3"/>
      <c r="AY24" s="3"/>
      <c r="AZ24" s="186">
        <f>BD48+AZ49</f>
        <v>15.1</v>
      </c>
      <c r="BA24" s="186"/>
      <c r="BB24" s="186"/>
      <c r="BC24" s="186"/>
      <c r="BD24" s="3"/>
      <c r="BE24" s="3"/>
      <c r="BF24" s="9"/>
    </row>
    <row r="25" spans="1:59"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17</v>
      </c>
      <c r="AM25" s="119"/>
      <c r="AN25" s="119"/>
      <c r="AO25" s="119"/>
      <c r="AP25" s="119"/>
      <c r="AQ25" s="119"/>
      <c r="AR25" s="119"/>
      <c r="AS25" s="119"/>
      <c r="AT25" s="120"/>
      <c r="AW25" s="8"/>
      <c r="AX25" s="3"/>
      <c r="AY25" s="3"/>
      <c r="AZ25" s="186"/>
      <c r="BA25" s="186"/>
      <c r="BB25" s="186"/>
      <c r="BC25" s="186"/>
      <c r="BD25" s="3"/>
      <c r="BE25" s="3"/>
      <c r="BF25" s="9"/>
    </row>
    <row r="26" spans="1:59"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row>
    <row r="27" spans="1:59"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BA27" s="49" t="s">
        <v>56</v>
      </c>
      <c r="BB27" s="49"/>
      <c r="BC27" s="49"/>
    </row>
    <row r="28" spans="1:59"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20"/>
      <c r="AW28"/>
      <c r="AX28"/>
      <c r="AY28"/>
      <c r="BA28" s="49"/>
      <c r="BB28" s="49"/>
      <c r="BC28" s="49"/>
      <c r="BD28" s="20"/>
      <c r="BE28" s="20"/>
      <c r="BF28" s="3"/>
      <c r="BG28" s="3"/>
    </row>
    <row r="29" spans="1:59" ht="6.75" customHeight="1">
      <c r="A29" s="88"/>
      <c r="B29" s="89"/>
      <c r="C29" s="89"/>
      <c r="D29" s="89"/>
      <c r="E29" s="89"/>
      <c r="F29" s="89"/>
      <c r="G29" s="89"/>
      <c r="H29" s="89"/>
      <c r="I29" s="89"/>
      <c r="J29" s="89"/>
      <c r="K29" s="89"/>
      <c r="L29" s="90"/>
      <c r="M29" s="124">
        <v>10</v>
      </c>
      <c r="N29" s="125"/>
      <c r="O29" s="125"/>
      <c r="P29" s="125"/>
      <c r="Q29" s="125"/>
      <c r="R29" s="125"/>
      <c r="S29" s="97" t="s">
        <v>70</v>
      </c>
      <c r="T29" s="98"/>
      <c r="U29" s="124">
        <v>2.25</v>
      </c>
      <c r="V29" s="125"/>
      <c r="W29" s="125"/>
      <c r="X29" s="125"/>
      <c r="Y29" s="125"/>
      <c r="Z29" s="125"/>
      <c r="AA29" s="125"/>
      <c r="AB29" s="97" t="s">
        <v>26</v>
      </c>
      <c r="AC29" s="98"/>
      <c r="AD29" s="124">
        <v>2.2999999999999998</v>
      </c>
      <c r="AE29" s="125"/>
      <c r="AF29" s="125"/>
      <c r="AG29" s="125"/>
      <c r="AH29" s="125"/>
      <c r="AI29" s="125"/>
      <c r="AJ29" s="97" t="s">
        <v>26</v>
      </c>
      <c r="AK29" s="98"/>
      <c r="AL29" s="124">
        <v>9600</v>
      </c>
      <c r="AM29" s="125"/>
      <c r="AN29" s="125"/>
      <c r="AO29" s="125"/>
      <c r="AP29" s="125"/>
      <c r="AQ29" s="125"/>
      <c r="AR29" s="125"/>
      <c r="AS29" s="97" t="s">
        <v>27</v>
      </c>
      <c r="AT29" s="98"/>
      <c r="AV29" s="20"/>
      <c r="AW29" s="20"/>
      <c r="AX29" s="20"/>
      <c r="AY29" s="20"/>
      <c r="AZ29" s="33"/>
      <c r="BA29" s="49"/>
      <c r="BB29" s="49"/>
      <c r="BC29" s="49"/>
      <c r="BD29" s="20"/>
      <c r="BE29" s="20"/>
      <c r="BF29" s="3"/>
      <c r="BG29" s="3"/>
    </row>
    <row r="30" spans="1:59"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20"/>
      <c r="AW30"/>
      <c r="AX30"/>
      <c r="AY30" s="36"/>
      <c r="AZ30" s="33"/>
      <c r="BB30" s="48">
        <v>14</v>
      </c>
      <c r="BC30" s="48"/>
      <c r="BD30" s="20"/>
      <c r="BE30" s="20"/>
      <c r="BF30" s="3"/>
      <c r="BG30" s="8"/>
    </row>
    <row r="31" spans="1:59"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20"/>
      <c r="AW31"/>
      <c r="AX31"/>
      <c r="AY31" s="36"/>
      <c r="AZ31" s="33"/>
      <c r="BB31" s="48"/>
      <c r="BC31" s="48"/>
      <c r="BD31" s="20"/>
      <c r="BE31" s="20"/>
      <c r="BF31" s="3"/>
      <c r="BG31" s="8"/>
    </row>
    <row r="32" spans="1:59"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s="36"/>
      <c r="AZ32" s="34"/>
      <c r="BB32" s="48"/>
      <c r="BC32" s="48"/>
      <c r="BD32"/>
      <c r="BE32"/>
      <c r="BG32" s="8"/>
    </row>
    <row r="33" spans="1:59"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c r="AY33" s="9"/>
      <c r="BG33" s="8"/>
    </row>
    <row r="34" spans="1:59"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c r="BA34" s="40" t="s">
        <v>69</v>
      </c>
      <c r="BB34" s="40"/>
    </row>
    <row r="35" spans="1:59" ht="8.25" customHeight="1">
      <c r="A35" s="147"/>
      <c r="B35" s="148"/>
      <c r="C35" s="148"/>
      <c r="D35" s="148"/>
      <c r="E35" s="148"/>
      <c r="F35" s="148"/>
      <c r="G35" s="148"/>
      <c r="H35" s="148"/>
      <c r="I35" s="148"/>
      <c r="J35" s="148"/>
      <c r="K35" s="148"/>
      <c r="L35" s="149"/>
      <c r="M35" s="187">
        <f>BD48</f>
        <v>5.0999999999999996</v>
      </c>
      <c r="N35" s="188"/>
      <c r="O35" s="188"/>
      <c r="P35" s="188"/>
      <c r="Q35" s="188"/>
      <c r="R35" s="188"/>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c r="BA35" s="40"/>
      <c r="BB35" s="40"/>
    </row>
    <row r="36" spans="1:59" ht="8.25" customHeight="1" thickBot="1">
      <c r="A36" s="150"/>
      <c r="B36" s="151"/>
      <c r="C36" s="151"/>
      <c r="D36" s="151"/>
      <c r="E36" s="151"/>
      <c r="F36" s="151"/>
      <c r="G36" s="151"/>
      <c r="H36" s="151"/>
      <c r="I36" s="151"/>
      <c r="J36" s="151"/>
      <c r="K36" s="151"/>
      <c r="L36" s="152"/>
      <c r="M36" s="189"/>
      <c r="N36" s="190"/>
      <c r="O36" s="190"/>
      <c r="P36" s="190"/>
      <c r="Q36" s="190"/>
      <c r="R36" s="190"/>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c r="BA36" s="186">
        <f>BB30-BD48</f>
        <v>8.9</v>
      </c>
      <c r="BB36" s="186"/>
    </row>
    <row r="37" spans="1:59"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c r="BA37" s="186"/>
      <c r="BB37" s="186"/>
    </row>
    <row r="38" spans="1:59"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9" ht="8.25" customHeight="1">
      <c r="A39" s="147"/>
      <c r="B39" s="148"/>
      <c r="C39" s="148"/>
      <c r="D39" s="148"/>
      <c r="E39" s="148"/>
      <c r="F39" s="148"/>
      <c r="G39" s="148"/>
      <c r="H39" s="148"/>
      <c r="I39" s="148"/>
      <c r="J39" s="148"/>
      <c r="K39" s="148"/>
      <c r="L39" s="149"/>
      <c r="M39" s="140" t="str">
        <f>AV52&amp;""</f>
        <v/>
      </c>
      <c r="N39" s="141"/>
      <c r="O39" s="141"/>
      <c r="P39" s="141"/>
      <c r="Q39" s="141"/>
      <c r="R39" s="141"/>
      <c r="S39" s="97" t="s">
        <v>25</v>
      </c>
      <c r="T39" s="98"/>
      <c r="U39" s="140">
        <f>BE52</f>
        <v>4.0999999999999996</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9"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F40"/>
      <c r="BG40"/>
    </row>
    <row r="41" spans="1:59"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F41"/>
      <c r="BG41"/>
    </row>
    <row r="42" spans="1:59"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F42"/>
      <c r="BG42"/>
    </row>
    <row r="43" spans="1:59"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G43"/>
    </row>
    <row r="44" spans="1:59"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3"/>
      <c r="AW44" s="3"/>
      <c r="AY44"/>
      <c r="AZ44"/>
      <c r="BA44"/>
      <c r="BB44"/>
      <c r="BD44" s="8"/>
      <c r="BE44" s="3"/>
      <c r="BF44" s="9"/>
      <c r="BG44"/>
    </row>
    <row r="45" spans="1:59"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20"/>
      <c r="AW45" s="3"/>
      <c r="BD45" s="8"/>
      <c r="BE45" s="3"/>
      <c r="BF45" s="9"/>
      <c r="BG45"/>
    </row>
    <row r="46" spans="1:59"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60"/>
      <c r="AW46" s="60"/>
      <c r="BD46" s="41" t="s">
        <v>57</v>
      </c>
      <c r="BE46" s="60"/>
      <c r="BF46" s="43"/>
      <c r="BG46"/>
    </row>
    <row r="47" spans="1:59"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60"/>
      <c r="AW47" s="60"/>
      <c r="AZ47" s="49" t="s">
        <v>60</v>
      </c>
      <c r="BA47" s="49"/>
      <c r="BD47" s="41"/>
      <c r="BE47" s="60"/>
      <c r="BF47" s="43"/>
      <c r="BG47"/>
    </row>
    <row r="48" spans="1:59"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192"/>
      <c r="AW48" s="192"/>
      <c r="AZ48" s="49"/>
      <c r="BA48" s="49"/>
      <c r="BD48" s="193">
        <v>5.0999999999999996</v>
      </c>
      <c r="BE48" s="194"/>
      <c r="BF48" s="195"/>
      <c r="BG48"/>
    </row>
    <row r="49" spans="1:59"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192"/>
      <c r="AW49" s="192"/>
      <c r="AX49" s="3"/>
      <c r="AZ49" s="65">
        <f>M29</f>
        <v>10</v>
      </c>
      <c r="BA49" s="65"/>
      <c r="BC49" s="3"/>
      <c r="BD49" s="193"/>
      <c r="BE49" s="194"/>
      <c r="BF49" s="195"/>
      <c r="BG49"/>
    </row>
    <row r="50" spans="1:59"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191"/>
      <c r="AW50" s="3"/>
      <c r="AX50" s="3"/>
      <c r="AZ50" s="65"/>
      <c r="BA50" s="65"/>
      <c r="BC50" s="3"/>
      <c r="BD50" s="8"/>
      <c r="BE50" s="191" t="s">
        <v>58</v>
      </c>
      <c r="BF50" s="46"/>
      <c r="BG50"/>
    </row>
    <row r="51" spans="1:59"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191"/>
      <c r="AW51" s="23"/>
      <c r="AX51" s="31"/>
      <c r="AZ51" s="65"/>
      <c r="BA51" s="65"/>
      <c r="BC51" s="20"/>
      <c r="BD51" s="25" t="s">
        <v>59</v>
      </c>
      <c r="BE51" s="191"/>
      <c r="BF51" s="46"/>
      <c r="BG51"/>
    </row>
    <row r="52" spans="1:59"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60"/>
      <c r="AW52" s="60"/>
      <c r="AX52" s="23"/>
      <c r="AY52" s="20"/>
      <c r="AZ52" s="3"/>
      <c r="BA52" s="3"/>
      <c r="BB52" s="20"/>
      <c r="BD52" s="47">
        <f>1/10*AZ49</f>
        <v>1</v>
      </c>
      <c r="BE52" s="196">
        <f>BD48-BD52</f>
        <v>4.0999999999999996</v>
      </c>
      <c r="BF52" s="43"/>
    </row>
    <row r="53" spans="1:59"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60"/>
      <c r="AW53" s="60"/>
      <c r="AX53" s="31"/>
      <c r="AY53" s="31"/>
      <c r="AZ53" s="3"/>
      <c r="BA53" s="3"/>
      <c r="BB53" s="31"/>
      <c r="BD53" s="47"/>
      <c r="BE53" s="196"/>
      <c r="BF53" s="43"/>
    </row>
    <row r="54" spans="1:59"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BD54" s="197"/>
      <c r="BE54" s="197"/>
      <c r="BF54" s="37" t="s">
        <v>58</v>
      </c>
    </row>
    <row r="55" spans="1:59"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BD55" s="198">
        <v>0.2</v>
      </c>
      <c r="BE55" s="197"/>
      <c r="BF55" s="37"/>
    </row>
    <row r="56" spans="1:59"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c r="AV56" s="38" t="s">
        <v>72</v>
      </c>
      <c r="AW56" s="39"/>
      <c r="AX56" s="39"/>
      <c r="AY56" s="39"/>
      <c r="AZ56" s="39"/>
      <c r="BA56" s="39"/>
      <c r="BB56" s="39"/>
      <c r="BC56" s="39"/>
      <c r="BD56" s="39"/>
      <c r="BE56" s="39"/>
      <c r="BF56" s="39"/>
    </row>
    <row r="57" spans="1:59"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39"/>
      <c r="AW57" s="39"/>
      <c r="AX57" s="39"/>
      <c r="AY57" s="39"/>
      <c r="AZ57" s="39"/>
      <c r="BA57" s="39"/>
      <c r="BB57" s="39"/>
      <c r="BC57" s="39"/>
      <c r="BD57" s="39"/>
      <c r="BE57" s="39"/>
      <c r="BF57" s="39"/>
    </row>
    <row r="58" spans="1:59"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9"/>
      <c r="AW58" s="39"/>
      <c r="AX58" s="39"/>
      <c r="AY58" s="39"/>
      <c r="AZ58" s="39"/>
      <c r="BA58" s="39"/>
      <c r="BB58" s="39"/>
      <c r="BC58" s="39"/>
      <c r="BD58" s="39"/>
      <c r="BE58" s="39"/>
      <c r="BF58" s="39"/>
    </row>
    <row r="59" spans="1:59"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c r="BF59" s="39"/>
    </row>
    <row r="60" spans="1:59"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c r="BF60" s="39"/>
    </row>
    <row r="61" spans="1:59"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c r="BF61" s="39"/>
    </row>
    <row r="62" spans="1:59"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c r="BF62" s="39"/>
    </row>
    <row r="63" spans="1:59"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c r="BF63" s="39"/>
    </row>
    <row r="64" spans="1:59"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row>
    <row r="65" spans="1:59"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Y65" s="35">
        <f>AZ49*1.3-AZ24</f>
        <v>-2.0999999999999996</v>
      </c>
    </row>
    <row r="66" spans="1:59"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c r="AV66" s="180" t="s">
        <v>71</v>
      </c>
      <c r="AW66" s="180"/>
      <c r="AX66" s="180"/>
      <c r="AY66" s="180"/>
      <c r="AZ66" s="180"/>
      <c r="BA66" s="180"/>
      <c r="BB66" s="180"/>
      <c r="BC66" s="180"/>
      <c r="BD66" s="180"/>
      <c r="BE66" s="180"/>
      <c r="BF66" s="180"/>
    </row>
    <row r="67" spans="1:59"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180"/>
      <c r="AW67" s="180"/>
      <c r="AX67" s="180"/>
      <c r="AY67" s="180"/>
      <c r="AZ67" s="180"/>
      <c r="BA67" s="180"/>
      <c r="BB67" s="180"/>
      <c r="BC67" s="180"/>
      <c r="BD67" s="180"/>
      <c r="BE67" s="180"/>
      <c r="BF67" s="180"/>
      <c r="BG67" s="30"/>
    </row>
    <row r="68" spans="1:59"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80"/>
      <c r="AW68" s="180"/>
      <c r="AX68" s="180"/>
      <c r="AY68" s="180"/>
      <c r="AZ68" s="180"/>
      <c r="BA68" s="180"/>
      <c r="BB68" s="180"/>
      <c r="BC68" s="180"/>
      <c r="BD68" s="180"/>
      <c r="BE68" s="180"/>
      <c r="BF68" s="180"/>
      <c r="BG68" s="31"/>
    </row>
    <row r="69" spans="1:59"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80"/>
      <c r="AW69" s="180"/>
      <c r="AX69" s="180"/>
      <c r="AY69" s="180"/>
      <c r="AZ69" s="180"/>
      <c r="BA69" s="180"/>
      <c r="BB69" s="180"/>
      <c r="BC69" s="180"/>
      <c r="BD69" s="180"/>
      <c r="BE69" s="180"/>
      <c r="BF69" s="180"/>
      <c r="BG69" s="23"/>
    </row>
    <row r="70" spans="1:59"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180"/>
      <c r="BG70" s="31"/>
    </row>
    <row r="71" spans="1:59" ht="13.5" customHeight="1">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80"/>
      <c r="AW71" s="180"/>
      <c r="AX71" s="180"/>
      <c r="AY71" s="180"/>
      <c r="AZ71" s="180"/>
      <c r="BA71" s="180"/>
      <c r="BB71" s="180"/>
      <c r="BC71" s="180"/>
      <c r="BD71" s="180"/>
      <c r="BE71" s="180"/>
      <c r="BF71" s="180"/>
    </row>
    <row r="72" spans="1:59" ht="13.5" customHeight="1">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80"/>
      <c r="AW72" s="180"/>
      <c r="AX72" s="180"/>
      <c r="AY72" s="180"/>
      <c r="AZ72" s="180"/>
      <c r="BA72" s="180"/>
      <c r="BB72" s="180"/>
      <c r="BC72" s="180"/>
      <c r="BD72" s="180"/>
      <c r="BE72" s="180"/>
      <c r="BF72" s="180"/>
    </row>
    <row r="73" spans="1:59" ht="13.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35"/>
      <c r="AW73" s="35"/>
      <c r="AX73" s="35"/>
      <c r="AY73" s="35"/>
      <c r="AZ73" s="35"/>
      <c r="BA73" s="35"/>
      <c r="BB73" s="35"/>
      <c r="BC73" s="35"/>
      <c r="BD73" s="35"/>
      <c r="BE73" s="35"/>
      <c r="BF73" s="35"/>
    </row>
    <row r="74" spans="1:59" ht="13.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35"/>
      <c r="AW74" s="35"/>
      <c r="AX74" s="35"/>
      <c r="AY74" s="35">
        <f>M29*1.5-AZ24</f>
        <v>-9.9999999999999645E-2</v>
      </c>
      <c r="AZ74" s="35"/>
      <c r="BA74" s="35"/>
      <c r="BB74" s="35"/>
      <c r="BC74" s="35"/>
      <c r="BD74" s="35"/>
      <c r="BE74" s="35"/>
      <c r="BF74" s="35"/>
    </row>
    <row r="75" spans="1:59" ht="13.5"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80" t="s">
        <v>74</v>
      </c>
      <c r="AW75" s="180"/>
      <c r="AX75" s="180"/>
      <c r="AY75" s="180"/>
      <c r="AZ75" s="180"/>
      <c r="BA75" s="180"/>
      <c r="BB75" s="180"/>
      <c r="BC75" s="180"/>
      <c r="BD75" s="180"/>
      <c r="BE75" s="180"/>
      <c r="BF75" s="180"/>
    </row>
    <row r="76" spans="1:59" ht="13.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80"/>
      <c r="AW76" s="180"/>
      <c r="AX76" s="180"/>
      <c r="AY76" s="180"/>
      <c r="AZ76" s="180"/>
      <c r="BA76" s="180"/>
      <c r="BB76" s="180"/>
      <c r="BC76" s="180"/>
      <c r="BD76" s="180"/>
      <c r="BE76" s="180"/>
      <c r="BF76" s="180"/>
    </row>
    <row r="77" spans="1:59" ht="13.5"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80"/>
      <c r="AW77" s="180"/>
      <c r="AX77" s="180"/>
      <c r="AY77" s="180"/>
      <c r="AZ77" s="180"/>
      <c r="BA77" s="180"/>
      <c r="BB77" s="180"/>
      <c r="BC77" s="180"/>
      <c r="BD77" s="180"/>
      <c r="BE77" s="180"/>
      <c r="BF77" s="180"/>
    </row>
    <row r="78" spans="1:59" ht="13.5"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80"/>
      <c r="AW78" s="180"/>
      <c r="AX78" s="180"/>
      <c r="AY78" s="180"/>
      <c r="AZ78" s="180"/>
      <c r="BA78" s="180"/>
      <c r="BB78" s="180"/>
      <c r="BC78" s="180"/>
      <c r="BD78" s="180"/>
      <c r="BE78" s="180"/>
      <c r="BF78" s="180"/>
    </row>
    <row r="79" spans="1:59" ht="13.5"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80"/>
      <c r="AW79" s="180"/>
      <c r="AX79" s="180"/>
      <c r="AY79" s="180"/>
      <c r="AZ79" s="180"/>
      <c r="BA79" s="180"/>
      <c r="BB79" s="180"/>
      <c r="BC79" s="180"/>
      <c r="BD79" s="180"/>
      <c r="BE79" s="180"/>
      <c r="BF79" s="180"/>
    </row>
    <row r="80" spans="1:59" ht="13.5"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35"/>
      <c r="AW80" s="35"/>
      <c r="AX80" s="35"/>
      <c r="AY80" s="35"/>
      <c r="AZ80" s="35"/>
      <c r="BA80" s="35"/>
      <c r="BB80" s="35"/>
      <c r="BC80" s="35"/>
      <c r="BD80" s="35"/>
      <c r="BE80" s="35"/>
      <c r="BF80" s="35"/>
    </row>
    <row r="81" spans="2:58" ht="13.5" customHeight="1">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V81" s="35"/>
      <c r="AW81" s="35"/>
      <c r="AX81" s="35"/>
      <c r="AY81" s="35"/>
      <c r="AZ81" s="35"/>
      <c r="BA81" s="35"/>
      <c r="BB81" s="35"/>
      <c r="BC81" s="35"/>
      <c r="BD81" s="35"/>
      <c r="BE81" s="35"/>
      <c r="BF81" s="35"/>
    </row>
  </sheetData>
  <sheetProtection algorithmName="SHA-512" hashValue="LrJPhBqNT26gIemNBO6dg8BwqimU358WStl7PpEVaVeO/UIKRuIJRqbdOlJ0hC0MXWRgZIxHKVhbVhd2mmDxqw==" saltValue="CKVo5Yvv04URfhgUrRh7eA==" spinCount="100000" sheet="1" objects="1" formatCells="0" selectLockedCells="1"/>
  <mergeCells count="139">
    <mergeCell ref="BA34:BB35"/>
    <mergeCell ref="BA36:BB37"/>
    <mergeCell ref="BE52:BF53"/>
    <mergeCell ref="BE50:BF51"/>
    <mergeCell ref="BD54:BE54"/>
    <mergeCell ref="BD55:BE55"/>
    <mergeCell ref="AZ49:BA51"/>
    <mergeCell ref="AV75:BF79"/>
    <mergeCell ref="AL66:AM67"/>
    <mergeCell ref="AV66:BF72"/>
    <mergeCell ref="AC68:AJ69"/>
    <mergeCell ref="AK68:AQ69"/>
    <mergeCell ref="A71:AT71"/>
    <mergeCell ref="B72:AT81"/>
    <mergeCell ref="T66:V67"/>
    <mergeCell ref="W66:Y67"/>
    <mergeCell ref="Z66:AA67"/>
    <mergeCell ref="AB66:AE67"/>
    <mergeCell ref="AF66:AG67"/>
    <mergeCell ref="AH66:AK67"/>
    <mergeCell ref="A54:B55"/>
    <mergeCell ref="G54:H55"/>
    <mergeCell ref="A56:AT57"/>
    <mergeCell ref="C58:AT60"/>
    <mergeCell ref="AV56:BF63"/>
    <mergeCell ref="F62:L64"/>
    <mergeCell ref="M52:W53"/>
    <mergeCell ref="X52:AT53"/>
    <mergeCell ref="AV52:AV53"/>
    <mergeCell ref="AW52:AW53"/>
    <mergeCell ref="BD52:BD53"/>
    <mergeCell ref="M50:W51"/>
    <mergeCell ref="X50:AH51"/>
    <mergeCell ref="AI50:AT51"/>
    <mergeCell ref="AV50:AV51"/>
    <mergeCell ref="AP46:AR47"/>
    <mergeCell ref="AV46:AW47"/>
    <mergeCell ref="BD46:BF47"/>
    <mergeCell ref="AZ47:BA48"/>
    <mergeCell ref="A48:L53"/>
    <mergeCell ref="M48:W49"/>
    <mergeCell ref="X48:AH49"/>
    <mergeCell ref="AI48:AT49"/>
    <mergeCell ref="AV48:AW49"/>
    <mergeCell ref="BD48:BF49"/>
    <mergeCell ref="Z46:AC47"/>
    <mergeCell ref="AD46:AG47"/>
    <mergeCell ref="AH46:AI47"/>
    <mergeCell ref="AJ46:AK47"/>
    <mergeCell ref="AL46:AM47"/>
    <mergeCell ref="AN46:AO47"/>
    <mergeCell ref="A46:L47"/>
    <mergeCell ref="M46:Q47"/>
    <mergeCell ref="R46:S47"/>
    <mergeCell ref="T46:U47"/>
    <mergeCell ref="V46:W47"/>
    <mergeCell ref="X46:Y47"/>
    <mergeCell ref="AX40:AX43"/>
    <mergeCell ref="A41:X42"/>
    <mergeCell ref="Y41:AT42"/>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AJ29:AK30"/>
    <mergeCell ref="AL29:AR30"/>
    <mergeCell ref="AS29:AT30"/>
    <mergeCell ref="A31:L32"/>
    <mergeCell ref="M31:AT32"/>
    <mergeCell ref="BB30:BC32"/>
    <mergeCell ref="A27:L30"/>
    <mergeCell ref="M27:T28"/>
    <mergeCell ref="U27:AC28"/>
    <mergeCell ref="AD27:AK28"/>
    <mergeCell ref="AL27:AT28"/>
    <mergeCell ref="M29:R30"/>
    <mergeCell ref="S29:T30"/>
    <mergeCell ref="U29:AA30"/>
    <mergeCell ref="AB29:AC30"/>
    <mergeCell ref="AD29:AI30"/>
    <mergeCell ref="BA27:BC29"/>
    <mergeCell ref="BC20:BF21"/>
    <mergeCell ref="A23:L24"/>
    <mergeCell ref="M23:T24"/>
    <mergeCell ref="U23:AB24"/>
    <mergeCell ref="AC23:AT24"/>
    <mergeCell ref="A25:L26"/>
    <mergeCell ref="M25:T26"/>
    <mergeCell ref="U25:AK26"/>
    <mergeCell ref="AL25:AT26"/>
    <mergeCell ref="AZ22:BC23"/>
    <mergeCell ref="AZ24:BC25"/>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AV66">
    <cfRule type="expression" dxfId="4" priority="10">
      <formula>$AY$65&lt;0</formula>
    </cfRule>
  </conditionalFormatting>
  <conditionalFormatting sqref="AV56:BF63">
    <cfRule type="expression" dxfId="3" priority="5">
      <formula>$AZ$24&gt;12</formula>
    </cfRule>
  </conditionalFormatting>
  <conditionalFormatting sqref="AV75:BF79">
    <cfRule type="expression" dxfId="2" priority="1">
      <formula>$AY$74&lt;0</formula>
    </cfRule>
  </conditionalFormatting>
  <conditionalFormatting sqref="AV80:BF81">
    <cfRule type="expression" dxfId="1" priority="2">
      <formula>$AY$76&lt;0</formula>
    </cfRule>
  </conditionalFormatting>
  <conditionalFormatting sqref="BB30:BC32">
    <cfRule type="expression" dxfId="0" priority="4">
      <formula>$BA$36&gt;$AZ$49</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前後同じ</vt:lpstr>
      <vt:lpstr>前後超過・後ろが長い時</vt:lpstr>
      <vt:lpstr>前後超過・前が長い時</vt:lpstr>
      <vt:lpstr>後ろのみ超過</vt:lpstr>
      <vt:lpstr>後ろのみ超過!Print_Area</vt:lpstr>
      <vt:lpstr>前後超過・後ろが長い時!Print_Area</vt:lpstr>
      <vt:lpstr>前後超過・前が長い時!Print_Area</vt:lpstr>
      <vt:lpstr>前後同じ!Print_Area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2025-03-04T01:09:18Z</cp:lastPrinted>
  <dcterms:created xsi:type="dcterms:W3CDTF">2024-07-19T01:11:49Z</dcterms:created>
  <dcterms:modified xsi:type="dcterms:W3CDTF">2025-03-04T01:09:28Z</dcterms:modified>
</cp:coreProperties>
</file>